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65" windowWidth="14805" windowHeight="7950"/>
  </bookViews>
  <sheets>
    <sheet name="Cover" sheetId="6" r:id="rId1"/>
    <sheet name="Question" sheetId="1" r:id="rId2"/>
    <sheet name="Available Data" sheetId="2" r:id="rId3"/>
    <sheet name="Solution" sheetId="3" r:id="rId4"/>
  </sheets>
  <externalReferences>
    <externalReference r:id="rId5"/>
    <externalReference r:id="rId6"/>
    <externalReference r:id="rId7"/>
    <externalReference r:id="rId8"/>
    <externalReference r:id="rId9"/>
    <externalReference r:id="rId10"/>
  </externalReferences>
  <definedNames>
    <definedName name="aa" localSheetId="0">#REF!</definedName>
    <definedName name="aa">#REF!</definedName>
    <definedName name="abc" localSheetId="0">#REF!</definedName>
    <definedName name="abc">#REF!</definedName>
    <definedName name="Apr" localSheetId="0">'[1]Intersector Operator'!$C$11:$G$11</definedName>
    <definedName name="Apr">'[1]Intersector Operator'!$C$11:$G$11</definedName>
    <definedName name="BoomName" localSheetId="0">[1]VLOOKUP!$B$31:$B$39</definedName>
    <definedName name="BoomName">[1]VLOOKUP!$B$31:$B$39</definedName>
    <definedName name="CCF">#REF!</definedName>
    <definedName name="CCFNew">#REF!</definedName>
    <definedName name="Costs_per_Unit">#REF!</definedName>
    <definedName name="_xlnm.Criteria" localSheetId="0">'[2]Any-Column Lookup'!#REF!</definedName>
    <definedName name="_xlnm.Criteria">'[2]Any-Column Lookup'!#REF!</definedName>
    <definedName name="_xlnm.Database">#REF!</definedName>
    <definedName name="Dept03" localSheetId="0">'[1]Intersector Operator'!$E$8:$E$19</definedName>
    <definedName name="Dept03">'[1]Intersector Operator'!$E$8:$E$19</definedName>
    <definedName name="Dept04" localSheetId="0">'[1]Intersector Operator'!$F$8:$F$19</definedName>
    <definedName name="Dept04">'[1]Intersector Operator'!$F$8:$F$19</definedName>
    <definedName name="Fac">#REF!</definedName>
    <definedName name="FebSales">#REF!</definedName>
    <definedName name="iemr">#REF!</definedName>
    <definedName name="JanSales">#REF!</definedName>
    <definedName name="k" localSheetId="0">Cover!p</definedName>
    <definedName name="k">Cover!p</definedName>
    <definedName name="MarSales" localSheetId="0">#REF!</definedName>
    <definedName name="MarSales">#REF!</definedName>
    <definedName name="Max_CFA" localSheetId="0">#REF!</definedName>
    <definedName name="Max_CFA">#REF!</definedName>
    <definedName name="Max_FRMPRM">#REF!</definedName>
    <definedName name="May" localSheetId="0">'[1]Intersector Operator'!$C$12:$G$12</definedName>
    <definedName name="May">'[1]Intersector Operator'!$C$12:$G$12</definedName>
    <definedName name="NAME" localSheetId="0">[1]Table1!$A$1:$B$4</definedName>
    <definedName name="NAME">[1]Table1!$A$1:$B$4</definedName>
    <definedName name="NFB">#REF!</definedName>
    <definedName name="p" localSheetId="0">INDEX(#REF!,MATCH(#REF!,#REF!,0),1)</definedName>
    <definedName name="p">INDEX(#REF!,MATCH(#REF!,#REF!,0),1)</definedName>
    <definedName name="Pristine_Course">#REF!</definedName>
    <definedName name="Pristine_Month" localSheetId="0">'[3]D-I'!$K$3:$K$5</definedName>
    <definedName name="Pristine_Month">'[3]D-I'!$K$3:$K$5</definedName>
    <definedName name="Pristine_product" localSheetId="0">'[4]D-I'!$I$3:$I$6</definedName>
    <definedName name="Pristine_product">'[4]D-I'!$I$3:$I$6</definedName>
    <definedName name="pristine_region" localSheetId="0">'[4]D-I'!$G$3:$G$7</definedName>
    <definedName name="pristine_region">'[4]D-I'!$G$3:$G$7</definedName>
    <definedName name="product">#REF!</definedName>
    <definedName name="Prov">#REF!</definedName>
    <definedName name="RAROC">#REF!</definedName>
    <definedName name="Rating">#REF!</definedName>
    <definedName name="region">#REF!</definedName>
    <definedName name="RR">#REF!</definedName>
    <definedName name="RW">#REF!</definedName>
    <definedName name="ss">#REF!</definedName>
    <definedName name="Tax" localSheetId="0">[1]VLOOKUP!$I$70:$M$77</definedName>
    <definedName name="Tax">[1]VLOOKUP!$I$70:$M$77</definedName>
    <definedName name="Tenor">#REF!</definedName>
    <definedName name="test" localSheetId="0">'[5]Scroll Bars and Spinners'!#REF!</definedName>
    <definedName name="test">'[5]Scroll Bars and Spinners'!#REF!</definedName>
    <definedName name="TL">#REF!</definedName>
    <definedName name="Total_Costs" localSheetId="0">'[6]Break Even (Solver)'!$B$10:$C$10</definedName>
    <definedName name="Total_Costs">'[6]Break Even (Solver)'!$B$10:$C$10</definedName>
    <definedName name="Total_Revenue">#REF!</definedName>
    <definedName name="valuevx">42.314159</definedName>
    <definedName name="WC">#REF!</definedName>
    <definedName name="WCFB">#REF!</definedName>
  </definedNames>
  <calcPr calcId="144525"/>
</workbook>
</file>

<file path=xl/calcChain.xml><?xml version="1.0" encoding="utf-8"?>
<calcChain xmlns="http://schemas.openxmlformats.org/spreadsheetml/2006/main">
  <c r="J39" i="3" l="1"/>
  <c r="J37" i="3"/>
  <c r="J35" i="3"/>
  <c r="E24" i="3"/>
  <c r="H22" i="3"/>
  <c r="E26" i="3" s="1"/>
  <c r="J41" i="3" l="1"/>
  <c r="J43" i="3" s="1"/>
  <c r="J28" i="3"/>
  <c r="H9" i="3" l="1"/>
</calcChain>
</file>

<file path=xl/sharedStrings.xml><?xml version="1.0" encoding="utf-8"?>
<sst xmlns="http://schemas.openxmlformats.org/spreadsheetml/2006/main" count="146" uniqueCount="96">
  <si>
    <t>Question</t>
  </si>
  <si>
    <t>A</t>
  </si>
  <si>
    <t>B</t>
  </si>
  <si>
    <t>C</t>
  </si>
  <si>
    <t>Starter Motors</t>
  </si>
  <si>
    <t>Required return on equity</t>
  </si>
  <si>
    <t>r</t>
  </si>
  <si>
    <t>Rocking Roller</t>
  </si>
  <si>
    <t>Ans 1:</t>
  </si>
  <si>
    <t>Correct Option</t>
  </si>
  <si>
    <t>Ans 2:</t>
  </si>
  <si>
    <t>Fundamental Value</t>
  </si>
  <si>
    <t>Ans 3:</t>
  </si>
  <si>
    <t>=</t>
  </si>
  <si>
    <t>Ans 4:</t>
  </si>
  <si>
    <t>Ans 5:</t>
  </si>
  <si>
    <t>Ans 6:</t>
  </si>
  <si>
    <t>Q1. Out of the two statements made by Mr. Martin, he was correct with respect to:</t>
  </si>
  <si>
    <t>Q2. Based on multi-period DDM, the current value of Rocking Roller shares is closest to:</t>
  </si>
  <si>
    <t>A.</t>
  </si>
  <si>
    <t>B.</t>
  </si>
  <si>
    <t>C.</t>
  </si>
  <si>
    <t>Q3. Comparing fundamental value with current price, comment whether Rocking Roller is:</t>
  </si>
  <si>
    <t>Q4. Starter Motor's leading P/E ratio attributable to PVGO is closest to:</t>
  </si>
  <si>
    <t>Q5. Based on two-period DDM, comment whether Kool Kola is:</t>
  </si>
  <si>
    <t>Q6. Correct reply for Bob's query, depicting relation between justified leading P/E and justified trailing P/E for a growth firm is:</t>
  </si>
  <si>
    <t>Dividend expected to be received at end of Year 1 ($)</t>
  </si>
  <si>
    <t>Dividend expected to be received at end of Year 2 ($)</t>
  </si>
  <si>
    <t>Dividend expected to be received at end of Year 3 ($)</t>
  </si>
  <si>
    <t>Price expected upon sale at end of Year 3 ($)</t>
  </si>
  <si>
    <t>Current Price ($)</t>
  </si>
  <si>
    <t>E</t>
  </si>
  <si>
    <t>No growth earnings level ($)</t>
  </si>
  <si>
    <t>PVGO</t>
  </si>
  <si>
    <t xml:space="preserve">P/E firm </t>
  </si>
  <si>
    <t>P/E PVGO</t>
  </si>
  <si>
    <t>Leading P/E ratio attributable to PVGO</t>
  </si>
  <si>
    <t>3.5/13.5</t>
  </si>
  <si>
    <t>For properly priced shares, fundamental value is equal to market price i.e. $108</t>
  </si>
  <si>
    <t>Kool Kola</t>
  </si>
  <si>
    <t>Data Insufficient</t>
  </si>
  <si>
    <t>Justified leading P/E is more than Justified trailing P/E</t>
  </si>
  <si>
    <t>Justified leading P/E is less than Justified trailing P/E</t>
  </si>
  <si>
    <t>Earnings per share ($)</t>
  </si>
  <si>
    <t>Short-term growth rate</t>
  </si>
  <si>
    <t>Duration of short-term growth (yrs)</t>
  </si>
  <si>
    <t>Dividend payout ratio, from year 4</t>
  </si>
  <si>
    <t xml:space="preserve">Long-term growth rate </t>
  </si>
  <si>
    <t>Current Market Price ($)</t>
  </si>
  <si>
    <t>Earnings in year 3, after the short-term growth period</t>
  </si>
  <si>
    <t>Earnings in year 4</t>
  </si>
  <si>
    <t>Dividend in year 4</t>
  </si>
  <si>
    <t>Terminal Value in year 3</t>
  </si>
  <si>
    <t>Xcel CFA® Open Workbook Series</t>
  </si>
  <si>
    <t xml:space="preserve">Master CFA Concepts Using MS Excel </t>
  </si>
  <si>
    <t>Reading 54</t>
  </si>
  <si>
    <t>Contact Us:</t>
  </si>
  <si>
    <t>help@edupristine.com</t>
  </si>
  <si>
    <t>© Pristine</t>
  </si>
  <si>
    <t xml:space="preserve">CFA Institute, CFA®, and Chartered Financial Analyst® are trademarks owned by CFA Institute. </t>
  </si>
  <si>
    <t>CFA Institute does not endorse, promote, or warrant the accuracy or quality of the products or services offered by Pristine.</t>
  </si>
  <si>
    <t>Equity investment</t>
  </si>
  <si>
    <t>Learn the following in this sheet:
• Value of common stock using the DDM for one, two and multiple periods</t>
  </si>
  <si>
    <r>
      <t>Visit</t>
    </r>
    <r>
      <rPr>
        <sz val="11"/>
        <color rgb="FF4F81BD"/>
        <rFont val="Calibri"/>
        <family val="2"/>
      </rPr>
      <t xml:space="preserve"> </t>
    </r>
    <r>
      <rPr>
        <b/>
        <sz val="11"/>
        <color rgb="FF4F81BD"/>
        <rFont val="Calibri"/>
        <family val="2"/>
      </rPr>
      <t>www.edupristine.com</t>
    </r>
    <r>
      <rPr>
        <sz val="11"/>
        <rFont val="Calibri"/>
        <family val="2"/>
      </rPr>
      <t xml:space="preserve"> to download more spreadsheets from our </t>
    </r>
    <r>
      <rPr>
        <b/>
        <sz val="11"/>
        <rFont val="Calibri"/>
        <family val="2"/>
      </rPr>
      <t xml:space="preserve">Xcel in CFA – Workbook Series </t>
    </r>
  </si>
  <si>
    <t>Options</t>
  </si>
  <si>
    <t>Statement 1</t>
  </si>
  <si>
    <r>
      <t>A.</t>
    </r>
    <r>
      <rPr>
        <sz val="7"/>
        <color theme="1"/>
        <rFont val="Times New Roman"/>
        <family val="1"/>
      </rPr>
      <t/>
    </r>
  </si>
  <si>
    <r>
      <t>B.</t>
    </r>
    <r>
      <rPr>
        <sz val="7"/>
        <color theme="1"/>
        <rFont val="Times New Roman"/>
        <family val="1"/>
      </rPr>
      <t/>
    </r>
  </si>
  <si>
    <t>Statement 2</t>
  </si>
  <si>
    <r>
      <t>C.</t>
    </r>
    <r>
      <rPr>
        <sz val="7"/>
        <color theme="1"/>
        <rFont val="Times New Roman"/>
        <family val="1"/>
      </rPr>
      <t/>
    </r>
  </si>
  <si>
    <t>Both statements 1 and 2</t>
  </si>
  <si>
    <t>      Overvalued</t>
  </si>
  <si>
    <t>Overvalued</t>
  </si>
  <si>
    <t>Undervalued</t>
  </si>
  <si>
    <t>      Properly Valued</t>
  </si>
  <si>
    <t>Properly Valued</t>
  </si>
  <si>
    <t>      Undervalued</t>
  </si>
  <si>
    <r>
      <t>D</t>
    </r>
    <r>
      <rPr>
        <vertAlign val="subscript"/>
        <sz val="11"/>
        <rFont val="Calibri"/>
        <family val="2"/>
        <scheme val="minor"/>
      </rPr>
      <t>1</t>
    </r>
  </si>
  <si>
    <r>
      <t>D</t>
    </r>
    <r>
      <rPr>
        <vertAlign val="subscript"/>
        <sz val="11"/>
        <rFont val="Calibri"/>
        <family val="2"/>
        <scheme val="minor"/>
      </rPr>
      <t>2</t>
    </r>
  </si>
  <si>
    <r>
      <t>D</t>
    </r>
    <r>
      <rPr>
        <vertAlign val="subscript"/>
        <sz val="11"/>
        <rFont val="Calibri"/>
        <family val="2"/>
        <scheme val="minor"/>
      </rPr>
      <t>3</t>
    </r>
  </si>
  <si>
    <r>
      <t>P</t>
    </r>
    <r>
      <rPr>
        <vertAlign val="subscript"/>
        <sz val="11"/>
        <rFont val="Calibri"/>
        <family val="2"/>
        <scheme val="minor"/>
      </rPr>
      <t>3</t>
    </r>
  </si>
  <si>
    <r>
      <t>P</t>
    </r>
    <r>
      <rPr>
        <vertAlign val="subscript"/>
        <sz val="11"/>
        <rFont val="Calibri"/>
        <family val="2"/>
        <scheme val="minor"/>
      </rPr>
      <t>0</t>
    </r>
  </si>
  <si>
    <r>
      <t>E</t>
    </r>
    <r>
      <rPr>
        <vertAlign val="subscript"/>
        <sz val="11"/>
        <rFont val="Calibri"/>
        <family val="2"/>
        <scheme val="minor"/>
      </rPr>
      <t>0</t>
    </r>
  </si>
  <si>
    <r>
      <t>g</t>
    </r>
    <r>
      <rPr>
        <vertAlign val="subscript"/>
        <sz val="11"/>
        <rFont val="Calibri"/>
        <family val="2"/>
        <scheme val="minor"/>
      </rPr>
      <t>S</t>
    </r>
  </si>
  <si>
    <r>
      <t>T</t>
    </r>
    <r>
      <rPr>
        <vertAlign val="subscript"/>
        <sz val="11"/>
        <rFont val="Calibri"/>
        <family val="2"/>
        <scheme val="minor"/>
      </rPr>
      <t>S</t>
    </r>
  </si>
  <si>
    <r>
      <t>1-b</t>
    </r>
    <r>
      <rPr>
        <vertAlign val="subscript"/>
        <sz val="11"/>
        <rFont val="Calibri"/>
        <family val="2"/>
        <scheme val="minor"/>
      </rPr>
      <t>4</t>
    </r>
  </si>
  <si>
    <r>
      <t>g</t>
    </r>
    <r>
      <rPr>
        <vertAlign val="subscript"/>
        <sz val="11"/>
        <rFont val="Calibri"/>
        <family val="2"/>
        <scheme val="minor"/>
      </rPr>
      <t>L</t>
    </r>
  </si>
  <si>
    <r>
      <t>D</t>
    </r>
    <r>
      <rPr>
        <vertAlign val="subscript"/>
        <sz val="11"/>
        <rFont val="Calibri"/>
        <family val="2"/>
        <scheme val="minor"/>
      </rPr>
      <t>1</t>
    </r>
    <r>
      <rPr>
        <sz val="11"/>
        <rFont val="Calibri"/>
        <family val="2"/>
        <scheme val="minor"/>
      </rPr>
      <t>/(1+r)</t>
    </r>
    <r>
      <rPr>
        <vertAlign val="superscript"/>
        <sz val="11"/>
        <rFont val="Calibri"/>
        <family val="2"/>
        <scheme val="minor"/>
      </rPr>
      <t>1</t>
    </r>
    <r>
      <rPr>
        <sz val="11"/>
        <rFont val="Calibri"/>
        <family val="2"/>
        <scheme val="minor"/>
      </rPr>
      <t xml:space="preserve"> + D</t>
    </r>
    <r>
      <rPr>
        <vertAlign val="subscript"/>
        <sz val="11"/>
        <rFont val="Calibri"/>
        <family val="2"/>
        <scheme val="minor"/>
      </rPr>
      <t>2</t>
    </r>
    <r>
      <rPr>
        <sz val="11"/>
        <rFont val="Calibri"/>
        <family val="2"/>
        <scheme val="minor"/>
      </rPr>
      <t>/(1+r)</t>
    </r>
    <r>
      <rPr>
        <vertAlign val="superscript"/>
        <sz val="11"/>
        <rFont val="Calibri"/>
        <family val="2"/>
        <scheme val="minor"/>
      </rPr>
      <t>2</t>
    </r>
    <r>
      <rPr>
        <sz val="11"/>
        <rFont val="Calibri"/>
        <family val="2"/>
        <scheme val="minor"/>
      </rPr>
      <t xml:space="preserve"> + (D</t>
    </r>
    <r>
      <rPr>
        <vertAlign val="subscript"/>
        <sz val="11"/>
        <rFont val="Calibri"/>
        <family val="2"/>
        <scheme val="minor"/>
      </rPr>
      <t>3</t>
    </r>
    <r>
      <rPr>
        <sz val="11"/>
        <rFont val="Calibri"/>
        <family val="2"/>
        <scheme val="minor"/>
      </rPr>
      <t xml:space="preserve"> + P</t>
    </r>
    <r>
      <rPr>
        <vertAlign val="subscript"/>
        <sz val="11"/>
        <rFont val="Calibri"/>
        <family val="2"/>
        <scheme val="minor"/>
      </rPr>
      <t>3</t>
    </r>
    <r>
      <rPr>
        <sz val="11"/>
        <rFont val="Calibri"/>
        <family val="2"/>
        <scheme val="minor"/>
      </rPr>
      <t>)/(1+r)</t>
    </r>
    <r>
      <rPr>
        <vertAlign val="superscript"/>
        <sz val="11"/>
        <rFont val="Calibri"/>
        <family val="2"/>
        <scheme val="minor"/>
      </rPr>
      <t>3</t>
    </r>
  </si>
  <si>
    <r>
      <t>V</t>
    </r>
    <r>
      <rPr>
        <vertAlign val="subscript"/>
        <sz val="11"/>
        <rFont val="Calibri"/>
        <family val="2"/>
        <scheme val="minor"/>
      </rPr>
      <t>0</t>
    </r>
    <r>
      <rPr>
        <sz val="11"/>
        <rFont val="Calibri"/>
        <family val="2"/>
        <scheme val="minor"/>
      </rPr>
      <t xml:space="preserve"> – E/r</t>
    </r>
  </si>
  <si>
    <r>
      <t>E</t>
    </r>
    <r>
      <rPr>
        <vertAlign val="subscript"/>
        <sz val="11"/>
        <rFont val="Calibri"/>
        <family val="2"/>
        <scheme val="minor"/>
      </rPr>
      <t>0</t>
    </r>
    <r>
      <rPr>
        <sz val="11"/>
        <rFont val="Calibri"/>
        <family val="2"/>
        <scheme val="minor"/>
      </rPr>
      <t>*(1+g</t>
    </r>
    <r>
      <rPr>
        <vertAlign val="subscript"/>
        <sz val="11"/>
        <rFont val="Calibri"/>
        <family val="2"/>
        <scheme val="minor"/>
      </rPr>
      <t>S</t>
    </r>
    <r>
      <rPr>
        <sz val="11"/>
        <rFont val="Calibri"/>
        <family val="2"/>
        <scheme val="minor"/>
      </rPr>
      <t>)</t>
    </r>
    <r>
      <rPr>
        <vertAlign val="superscript"/>
        <sz val="11"/>
        <rFont val="Calibri"/>
        <family val="2"/>
        <scheme val="minor"/>
      </rPr>
      <t>TS</t>
    </r>
  </si>
  <si>
    <r>
      <t>E</t>
    </r>
    <r>
      <rPr>
        <vertAlign val="subscript"/>
        <sz val="11"/>
        <rFont val="Calibri"/>
        <family val="2"/>
        <scheme val="minor"/>
      </rPr>
      <t>3</t>
    </r>
    <r>
      <rPr>
        <sz val="11"/>
        <rFont val="Calibri"/>
        <family val="2"/>
        <scheme val="minor"/>
      </rPr>
      <t>*(1+g</t>
    </r>
    <r>
      <rPr>
        <vertAlign val="subscript"/>
        <sz val="11"/>
        <rFont val="Calibri"/>
        <family val="2"/>
        <scheme val="minor"/>
      </rPr>
      <t>L</t>
    </r>
    <r>
      <rPr>
        <sz val="11"/>
        <rFont val="Calibri"/>
        <family val="2"/>
        <scheme val="minor"/>
      </rPr>
      <t>)</t>
    </r>
  </si>
  <si>
    <r>
      <t>E</t>
    </r>
    <r>
      <rPr>
        <vertAlign val="subscript"/>
        <sz val="11"/>
        <rFont val="Calibri"/>
        <family val="2"/>
        <scheme val="minor"/>
      </rPr>
      <t>4</t>
    </r>
    <r>
      <rPr>
        <sz val="11"/>
        <rFont val="Calibri"/>
        <family val="2"/>
        <scheme val="minor"/>
      </rPr>
      <t>*(1-b</t>
    </r>
    <r>
      <rPr>
        <vertAlign val="subscript"/>
        <sz val="11"/>
        <rFont val="Calibri"/>
        <family val="2"/>
        <scheme val="minor"/>
      </rPr>
      <t>4</t>
    </r>
    <r>
      <rPr>
        <sz val="11"/>
        <rFont val="Calibri"/>
        <family val="2"/>
        <scheme val="minor"/>
      </rPr>
      <t>)</t>
    </r>
  </si>
  <si>
    <r>
      <t>D</t>
    </r>
    <r>
      <rPr>
        <vertAlign val="subscript"/>
        <sz val="11"/>
        <rFont val="Calibri"/>
        <family val="2"/>
        <scheme val="minor"/>
      </rPr>
      <t>4</t>
    </r>
    <r>
      <rPr>
        <sz val="11"/>
        <rFont val="Calibri"/>
        <family val="2"/>
        <scheme val="minor"/>
      </rPr>
      <t>/(r-g</t>
    </r>
    <r>
      <rPr>
        <vertAlign val="subscript"/>
        <sz val="11"/>
        <rFont val="Calibri"/>
        <family val="2"/>
        <scheme val="minor"/>
      </rPr>
      <t>L</t>
    </r>
    <r>
      <rPr>
        <sz val="11"/>
        <rFont val="Calibri"/>
        <family val="2"/>
        <scheme val="minor"/>
      </rPr>
      <t>)</t>
    </r>
  </si>
  <si>
    <r>
      <t>V</t>
    </r>
    <r>
      <rPr>
        <vertAlign val="subscript"/>
        <sz val="11"/>
        <rFont val="Calibri"/>
        <family val="2"/>
        <scheme val="minor"/>
      </rPr>
      <t>3</t>
    </r>
    <r>
      <rPr>
        <sz val="11"/>
        <rFont val="Calibri"/>
        <family val="2"/>
        <scheme val="minor"/>
      </rPr>
      <t>/(1+r)</t>
    </r>
    <r>
      <rPr>
        <vertAlign val="superscript"/>
        <sz val="11"/>
        <rFont val="Calibri"/>
        <family val="2"/>
        <scheme val="minor"/>
      </rPr>
      <t>TS</t>
    </r>
  </si>
  <si>
    <t>Discounted Dividend Valuation</t>
  </si>
  <si>
    <t>Important tip for CFA Exam:
CFA institute loves to test candidate on this topic, so you should expect a case study on the same.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</si>
</sst>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43" formatCode="_(* #,##0.00_);_(* \(#,##0.00\);_(* &quot;-&quot;??_);_(@_)"/>
    <numFmt numFmtId="164" formatCode="#,##0;\(#,##0\);\-;@"/>
    <numFmt numFmtId="165" formatCode="#,##0.00;\(#,##0.00\);\-;@"/>
    <numFmt numFmtId="166" formatCode="0.0%"/>
    <numFmt numFmtId="167" formatCode="[$-14009]d/m/yy;@"/>
    <numFmt numFmtId="168" formatCode="_([$€-2]* #,##0.00_);_([$€-2]* \(#,##0.00\);_([$€-2]* &quot;-&quot;??_)"/>
  </numFmts>
  <fonts count="40" x14ac:knownFonts="1">
    <font>
      <sz val="11"/>
      <color theme="1"/>
      <name val="Calibri"/>
      <family val="2"/>
      <scheme val="minor"/>
    </font>
    <font>
      <sz val="11"/>
      <color theme="1"/>
      <name val="Calibri"/>
      <family val="2"/>
      <scheme val="minor"/>
    </font>
    <font>
      <b/>
      <sz val="11"/>
      <color theme="0"/>
      <name val="Calibri"/>
      <family val="2"/>
      <scheme val="minor"/>
    </font>
    <font>
      <sz val="7"/>
      <color theme="1"/>
      <name val="Times New Roman"/>
      <family val="1"/>
    </font>
    <font>
      <sz val="10"/>
      <name val="Arial"/>
      <family val="2"/>
    </font>
    <font>
      <sz val="10"/>
      <name val="Calibri"/>
      <family val="2"/>
      <scheme val="minor"/>
    </font>
    <font>
      <b/>
      <sz val="18"/>
      <color rgb="FF4F81BD"/>
      <name val="Calibri"/>
      <family val="2"/>
      <scheme val="minor"/>
    </font>
    <font>
      <sz val="11"/>
      <color rgb="FF4F81BD"/>
      <name val="Calibri"/>
      <family val="2"/>
      <scheme val="minor"/>
    </font>
    <font>
      <sz val="14"/>
      <color rgb="FF4F81BD"/>
      <name val="Calibri"/>
      <family val="2"/>
      <scheme val="minor"/>
    </font>
    <font>
      <sz val="11"/>
      <name val="Calibri"/>
      <family val="2"/>
      <scheme val="minor"/>
    </font>
    <font>
      <sz val="11"/>
      <name val="Calibri"/>
      <family val="2"/>
    </font>
    <font>
      <sz val="11"/>
      <color rgb="FF4F81BD"/>
      <name val="Calibri"/>
      <family val="2"/>
    </font>
    <font>
      <b/>
      <sz val="11"/>
      <color rgb="FF4F81BD"/>
      <name val="Calibri"/>
      <family val="2"/>
    </font>
    <font>
      <b/>
      <sz val="11"/>
      <name val="Calibri"/>
      <family val="2"/>
    </font>
    <font>
      <b/>
      <i/>
      <sz val="11"/>
      <color rgb="FF7F7F7F"/>
      <name val="Calibri"/>
      <family val="2"/>
      <scheme val="minor"/>
    </font>
    <font>
      <u/>
      <sz val="10"/>
      <color indexed="12"/>
      <name val="Arial"/>
      <family val="2"/>
    </font>
    <font>
      <b/>
      <sz val="10"/>
      <color rgb="FF7F7F7F"/>
      <name val="Calibri"/>
      <family val="2"/>
      <scheme val="minor"/>
    </font>
    <font>
      <sz val="8"/>
      <color theme="1"/>
      <name val="Calibri"/>
      <family val="2"/>
      <scheme val="minor"/>
    </font>
    <font>
      <b/>
      <sz val="10"/>
      <name val="Verdana"/>
      <family val="2"/>
    </font>
    <font>
      <sz val="10"/>
      <name val="Verdana"/>
      <family val="2"/>
    </font>
    <font>
      <sz val="10"/>
      <color indexed="8"/>
      <name val="Verdana"/>
      <family val="2"/>
    </font>
    <font>
      <sz val="11"/>
      <color indexed="8"/>
      <name val="Calibri"/>
      <family val="2"/>
    </font>
    <font>
      <sz val="8"/>
      <name val="Verdana"/>
      <family val="2"/>
    </font>
    <font>
      <sz val="8"/>
      <color indexed="53"/>
      <name val="Verdana"/>
      <family val="2"/>
    </font>
    <font>
      <sz val="8"/>
      <name val="Comic Sans MS"/>
      <family val="4"/>
    </font>
    <font>
      <b/>
      <sz val="8"/>
      <name val="Comic Sans MS"/>
      <family val="4"/>
    </font>
    <font>
      <sz val="10"/>
      <color indexed="55"/>
      <name val="Arial"/>
      <family val="2"/>
    </font>
    <font>
      <b/>
      <sz val="10"/>
      <color indexed="9"/>
      <name val="Verdana"/>
      <family val="2"/>
    </font>
    <font>
      <sz val="10"/>
      <name val="Tahoma"/>
      <family val="2"/>
    </font>
    <font>
      <b/>
      <sz val="9"/>
      <color indexed="23"/>
      <name val="Verdana"/>
      <family val="2"/>
    </font>
    <font>
      <sz val="9"/>
      <color indexed="23"/>
      <name val="Verdana"/>
      <family val="2"/>
    </font>
    <font>
      <sz val="14"/>
      <color indexed="23"/>
      <name val="Verdana"/>
      <family val="2"/>
    </font>
    <font>
      <b/>
      <sz val="10"/>
      <color indexed="23"/>
      <name val="Verdana"/>
      <family val="2"/>
    </font>
    <font>
      <b/>
      <sz val="10"/>
      <name val="Comic Sans MS"/>
      <family val="4"/>
    </font>
    <font>
      <sz val="11"/>
      <color theme="0"/>
      <name val="Calibri"/>
      <family val="2"/>
      <scheme val="minor"/>
    </font>
    <font>
      <u/>
      <sz val="10"/>
      <color rgb="FF0000FF"/>
      <name val="Arial"/>
      <family val="2"/>
    </font>
    <font>
      <b/>
      <sz val="11"/>
      <name val="Calibri"/>
      <family val="2"/>
      <scheme val="minor"/>
    </font>
    <font>
      <vertAlign val="subscript"/>
      <sz val="11"/>
      <name val="Calibri"/>
      <family val="2"/>
      <scheme val="minor"/>
    </font>
    <font>
      <b/>
      <i/>
      <sz val="11"/>
      <name val="Calibri"/>
      <family val="2"/>
      <scheme val="minor"/>
    </font>
    <font>
      <vertAlign val="superscript"/>
      <sz val="11"/>
      <name val="Calibri"/>
      <family val="2"/>
      <scheme val="minor"/>
    </font>
  </fonts>
  <fills count="14">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BFBFBF"/>
        <bgColor indexed="64"/>
      </patternFill>
    </fill>
    <fill>
      <patternFill patternType="solid">
        <fgColor indexed="53"/>
        <bgColor indexed="64"/>
      </patternFill>
    </fill>
    <fill>
      <patternFill patternType="solid">
        <fgColor indexed="44"/>
        <bgColor indexed="64"/>
      </patternFill>
    </fill>
    <fill>
      <patternFill patternType="solid">
        <fgColor indexed="40"/>
        <bgColor indexed="64"/>
      </patternFill>
    </fill>
    <fill>
      <patternFill patternType="solid">
        <fgColor indexed="52"/>
        <bgColor indexed="64"/>
      </patternFill>
    </fill>
    <fill>
      <patternFill patternType="solid">
        <fgColor indexed="43"/>
      </patternFill>
    </fill>
    <fill>
      <patternFill patternType="solid">
        <fgColor indexed="8"/>
        <bgColor indexed="64"/>
      </patternFill>
    </fill>
    <fill>
      <patternFill patternType="solid">
        <fgColor indexed="48"/>
        <bgColor indexed="64"/>
      </patternFill>
    </fill>
    <fill>
      <patternFill patternType="solid">
        <fgColor theme="4"/>
        <bgColor indexed="64"/>
      </patternFill>
    </fill>
    <fill>
      <patternFill patternType="solid">
        <fgColor theme="0" tint="-0.249977111117893"/>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9"/>
      </left>
      <right style="thin">
        <color indexed="23"/>
      </right>
      <top style="thin">
        <color indexed="9"/>
      </top>
      <bottom style="thin">
        <color indexed="23"/>
      </bottom>
      <diagonal/>
    </border>
    <border>
      <left style="thin">
        <color indexed="23"/>
      </left>
      <right/>
      <top/>
      <bottom/>
      <diagonal/>
    </border>
    <border>
      <left/>
      <right/>
      <top style="thin">
        <color indexed="23"/>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right>
      <top style="thin">
        <color theme="0"/>
      </top>
      <bottom style="thin">
        <color theme="0"/>
      </bottom>
      <diagonal/>
    </border>
    <border>
      <left style="thin">
        <color theme="0" tint="-0.499984740745262"/>
      </left>
      <right/>
      <top style="thin">
        <color theme="0" tint="-0.499984740745262"/>
      </top>
      <bottom style="thin">
        <color theme="0" tint="-0.499984740745262"/>
      </bottom>
      <diagonal/>
    </border>
    <border>
      <left style="thin">
        <color theme="0"/>
      </left>
      <right style="thin">
        <color theme="0"/>
      </right>
      <top style="thin">
        <color theme="0"/>
      </top>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right>
      <top style="thin">
        <color theme="0"/>
      </top>
      <bottom/>
      <diagonal/>
    </border>
  </borders>
  <cellStyleXfs count="43">
    <xf numFmtId="0" fontId="0" fillId="0" borderId="0"/>
    <xf numFmtId="9" fontId="1" fillId="0" borderId="0" applyFont="0" applyFill="0" applyBorder="0" applyAlignment="0" applyProtection="0"/>
    <xf numFmtId="0" fontId="4" fillId="0" borderId="0"/>
    <xf numFmtId="0" fontId="15" fillId="0" borderId="0" applyNumberFormat="0" applyFill="0" applyBorder="0" applyAlignment="0" applyProtection="0">
      <alignment vertical="top"/>
      <protection locked="0"/>
    </xf>
    <xf numFmtId="0" fontId="18" fillId="5" borderId="0">
      <alignment horizontal="center"/>
    </xf>
    <xf numFmtId="4" fontId="19" fillId="6" borderId="0" applyBorder="0" applyAlignment="0" applyProtection="0"/>
    <xf numFmtId="4" fontId="20" fillId="7" borderId="0" applyBorder="0" applyAlignment="0" applyProtection="0"/>
    <xf numFmtId="0" fontId="4" fillId="0" borderId="0" applyFont="0" applyFill="0" applyBorder="0" applyAlignment="0" applyProtection="0"/>
    <xf numFmtId="43" fontId="4" fillId="0" borderId="0" applyFont="0" applyFill="0" applyBorder="0" applyAlignment="0" applyProtection="0"/>
    <xf numFmtId="167" fontId="4" fillId="0" borderId="0" applyFont="0" applyFill="0" applyBorder="0" applyAlignment="0" applyProtection="0"/>
    <xf numFmtId="166" fontId="21" fillId="0" borderId="0" applyFont="0" applyFill="0" applyBorder="0" applyAlignment="0" applyProtection="0"/>
    <xf numFmtId="0" fontId="22" fillId="0" borderId="0" applyNumberFormat="0">
      <alignment vertical="top" wrapText="1"/>
    </xf>
    <xf numFmtId="0" fontId="22" fillId="0" borderId="0" applyNumberFormat="0">
      <alignment vertical="top"/>
    </xf>
    <xf numFmtId="0" fontId="23" fillId="0" borderId="0" applyNumberFormat="0">
      <alignment vertical="top" wrapText="1"/>
    </xf>
    <xf numFmtId="0" fontId="24" fillId="0" borderId="0" applyNumberFormat="0">
      <alignment vertical="top" wrapText="1"/>
    </xf>
    <xf numFmtId="0" fontId="25" fillId="0" borderId="0" applyNumberFormat="0">
      <alignment vertical="top" wrapText="1"/>
    </xf>
    <xf numFmtId="4" fontId="18" fillId="8" borderId="0" applyBorder="0" applyProtection="0"/>
    <xf numFmtId="44" fontId="21" fillId="0" borderId="0" applyFont="0" applyFill="0" applyBorder="0" applyAlignment="0" applyProtection="0"/>
    <xf numFmtId="44" fontId="21" fillId="0" borderId="0" applyFont="0" applyFill="0" applyBorder="0" applyAlignment="0" applyProtection="0"/>
    <xf numFmtId="166" fontId="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4" fontId="4" fillId="0" borderId="0" applyFont="0" applyFill="0" applyBorder="0" applyAlignment="0" applyProtection="0"/>
    <xf numFmtId="3" fontId="19" fillId="9" borderId="0" applyNumberFormat="0" applyBorder="0" applyAlignment="0" applyProtection="0"/>
    <xf numFmtId="168" fontId="4" fillId="0" borderId="0" applyFont="0" applyFill="0" applyBorder="0" applyAlignment="0" applyProtection="0"/>
    <xf numFmtId="0" fontId="26" fillId="0" borderId="0" applyNumberFormat="0" applyFill="0" applyBorder="0" applyAlignment="0" applyProtection="0"/>
    <xf numFmtId="0" fontId="27" fillId="10" borderId="0" applyNumberFormat="0" applyProtection="0">
      <alignment horizontal="right"/>
    </xf>
    <xf numFmtId="0" fontId="28" fillId="0" borderId="0"/>
    <xf numFmtId="0" fontId="4" fillId="0" borderId="0"/>
    <xf numFmtId="0" fontId="4" fillId="0" borderId="0"/>
    <xf numFmtId="0" fontId="1" fillId="0" borderId="0"/>
    <xf numFmtId="0" fontId="19" fillId="0" borderId="0"/>
    <xf numFmtId="0" fontId="4" fillId="0" borderId="0"/>
    <xf numFmtId="9" fontId="4" fillId="0" borderId="0" applyFont="0" applyFill="0" applyBorder="0" applyAlignment="0" applyProtection="0"/>
    <xf numFmtId="9" fontId="21" fillId="0" borderId="0" applyFont="0" applyFill="0" applyBorder="0" applyAlignment="0" applyProtection="0"/>
    <xf numFmtId="0" fontId="29" fillId="0" borderId="6">
      <alignment horizontal="right"/>
    </xf>
    <xf numFmtId="0" fontId="29" fillId="8" borderId="6">
      <alignment horizontal="right"/>
    </xf>
    <xf numFmtId="0" fontId="30" fillId="0" borderId="7"/>
    <xf numFmtId="4" fontId="27" fillId="11" borderId="0" applyBorder="0" applyProtection="0"/>
    <xf numFmtId="0" fontId="31" fillId="0" borderId="8"/>
    <xf numFmtId="0" fontId="32" fillId="0" borderId="0" applyNumberFormat="0" applyAlignment="0" applyProtection="0"/>
    <xf numFmtId="0" fontId="32" fillId="0" borderId="7"/>
    <xf numFmtId="0" fontId="33" fillId="0" borderId="0" applyNumberFormat="0" applyFill="0" applyBorder="0" applyProtection="0">
      <alignment horizontal="left"/>
    </xf>
  </cellStyleXfs>
  <cellXfs count="70">
    <xf numFmtId="0" fontId="0" fillId="0" borderId="0" xfId="0"/>
    <xf numFmtId="0" fontId="5" fillId="3" borderId="1" xfId="2" applyFont="1" applyFill="1" applyBorder="1"/>
    <xf numFmtId="0" fontId="5" fillId="3" borderId="2" xfId="2" applyFont="1" applyFill="1" applyBorder="1"/>
    <xf numFmtId="0" fontId="5" fillId="0" borderId="2" xfId="2" applyFont="1" applyFill="1" applyBorder="1"/>
    <xf numFmtId="0" fontId="5" fillId="3" borderId="3" xfId="2" applyFont="1" applyFill="1" applyBorder="1"/>
    <xf numFmtId="0" fontId="5" fillId="3" borderId="0" xfId="2" applyFont="1" applyFill="1"/>
    <xf numFmtId="0" fontId="5" fillId="3" borderId="4" xfId="2" applyFont="1" applyFill="1" applyBorder="1"/>
    <xf numFmtId="0" fontId="5" fillId="3" borderId="0" xfId="2" applyFont="1" applyFill="1" applyBorder="1"/>
    <xf numFmtId="0" fontId="5" fillId="3" borderId="5" xfId="2" applyFont="1" applyFill="1" applyBorder="1"/>
    <xf numFmtId="0" fontId="7" fillId="0" borderId="0" xfId="2" applyFont="1" applyFill="1" applyBorder="1" applyAlignment="1">
      <alignment horizontal="left" vertical="center"/>
    </xf>
    <xf numFmtId="0" fontId="5" fillId="3" borderId="4" xfId="2" applyFont="1" applyFill="1" applyBorder="1" applyAlignment="1">
      <alignment vertical="center"/>
    </xf>
    <xf numFmtId="0" fontId="5" fillId="3" borderId="0" xfId="2" applyFont="1" applyFill="1" applyBorder="1" applyAlignment="1">
      <alignment vertical="center"/>
    </xf>
    <xf numFmtId="0" fontId="5" fillId="0" borderId="0" xfId="2" applyFont="1" applyFill="1" applyBorder="1" applyAlignment="1">
      <alignment vertical="center"/>
    </xf>
    <xf numFmtId="0" fontId="5" fillId="3" borderId="0" xfId="2" applyFont="1" applyFill="1" applyAlignment="1">
      <alignment vertical="center"/>
    </xf>
    <xf numFmtId="0" fontId="9" fillId="0" borderId="0" xfId="2" applyFont="1" applyFill="1" applyBorder="1" applyAlignment="1">
      <alignment vertical="center"/>
    </xf>
    <xf numFmtId="0" fontId="9" fillId="3" borderId="0" xfId="2" applyFont="1" applyFill="1" applyBorder="1" applyAlignment="1">
      <alignment vertical="center"/>
    </xf>
    <xf numFmtId="0" fontId="16" fillId="3" borderId="0" xfId="2" applyFont="1" applyFill="1" applyBorder="1"/>
    <xf numFmtId="0" fontId="17" fillId="0" borderId="0" xfId="0" applyFont="1"/>
    <xf numFmtId="0" fontId="5" fillId="3" borderId="5" xfId="2" applyFont="1" applyFill="1" applyBorder="1" applyAlignment="1">
      <alignment vertical="center"/>
    </xf>
    <xf numFmtId="0" fontId="14" fillId="0" borderId="0" xfId="2" applyFont="1" applyFill="1" applyBorder="1" applyAlignment="1">
      <alignment horizontal="left" vertical="center"/>
    </xf>
    <xf numFmtId="0" fontId="15" fillId="3" borderId="0" xfId="3" applyFill="1" applyBorder="1" applyAlignment="1" applyProtection="1"/>
    <xf numFmtId="0" fontId="35" fillId="3" borderId="0" xfId="3" applyFont="1" applyFill="1" applyBorder="1" applyAlignment="1" applyProtection="1"/>
    <xf numFmtId="0" fontId="9" fillId="2" borderId="0" xfId="0" applyFont="1" applyFill="1"/>
    <xf numFmtId="166" fontId="9" fillId="2" borderId="0" xfId="1" applyNumberFormat="1" applyFont="1" applyFill="1"/>
    <xf numFmtId="0" fontId="38" fillId="2" borderId="0" xfId="0" applyFont="1" applyFill="1"/>
    <xf numFmtId="164" fontId="36" fillId="2" borderId="0" xfId="0" applyNumberFormat="1" applyFont="1" applyFill="1" applyBorder="1" applyAlignment="1" applyProtection="1">
      <alignment horizontal="centerContinuous"/>
      <protection locked="0"/>
    </xf>
    <xf numFmtId="164" fontId="36" fillId="2" borderId="0" xfId="0" applyNumberFormat="1" applyFont="1" applyFill="1" applyBorder="1" applyAlignment="1" applyProtection="1">
      <alignment horizontal="center"/>
      <protection locked="0"/>
    </xf>
    <xf numFmtId="0" fontId="9" fillId="2" borderId="0" xfId="0" applyFont="1" applyFill="1" applyBorder="1"/>
    <xf numFmtId="164" fontId="9" fillId="2" borderId="0" xfId="0" applyNumberFormat="1" applyFont="1" applyFill="1" applyBorder="1" applyAlignment="1" applyProtection="1">
      <alignment horizontal="centerContinuous"/>
      <protection locked="0"/>
    </xf>
    <xf numFmtId="165" fontId="9" fillId="2" borderId="0" xfId="0" applyNumberFormat="1" applyFont="1" applyFill="1" applyBorder="1" applyAlignment="1" applyProtection="1">
      <alignment horizontal="center"/>
      <protection locked="0"/>
    </xf>
    <xf numFmtId="164" fontId="9" fillId="2" borderId="0" xfId="0" applyNumberFormat="1" applyFont="1" applyFill="1"/>
    <xf numFmtId="0" fontId="9" fillId="2" borderId="0" xfId="0" applyFont="1" applyFill="1" applyAlignment="1">
      <alignment vertical="center"/>
    </xf>
    <xf numFmtId="164" fontId="36" fillId="2" borderId="15" xfId="0" applyNumberFormat="1" applyFont="1" applyFill="1" applyBorder="1" applyAlignment="1" applyProtection="1">
      <alignment horizontal="centerContinuous" vertical="center"/>
      <protection locked="0"/>
    </xf>
    <xf numFmtId="0" fontId="9" fillId="2" borderId="12" xfId="0" applyFont="1" applyFill="1" applyBorder="1" applyAlignment="1">
      <alignment horizontal="centerContinuous" vertical="center"/>
    </xf>
    <xf numFmtId="0" fontId="9" fillId="2" borderId="15" xfId="0" applyFont="1" applyFill="1" applyBorder="1" applyAlignment="1">
      <alignment horizontal="centerContinuous" vertical="center"/>
    </xf>
    <xf numFmtId="0" fontId="9" fillId="2" borderId="9" xfId="0" applyFont="1" applyFill="1" applyBorder="1" applyAlignment="1">
      <alignment horizontal="centerContinuous"/>
    </xf>
    <xf numFmtId="0" fontId="9" fillId="2" borderId="0" xfId="0" applyFont="1" applyFill="1" applyAlignment="1">
      <alignment horizontal="left" vertical="center" indent="5"/>
    </xf>
    <xf numFmtId="0" fontId="9" fillId="2" borderId="10" xfId="0" applyFont="1" applyFill="1" applyBorder="1" applyAlignment="1">
      <alignment horizontal="centerContinuous" vertical="center"/>
    </xf>
    <xf numFmtId="0" fontId="9" fillId="2" borderId="11" xfId="0" applyFont="1" applyFill="1" applyBorder="1" applyAlignment="1">
      <alignment horizontal="centerContinuous" vertical="center"/>
    </xf>
    <xf numFmtId="0" fontId="9" fillId="2" borderId="14" xfId="0" applyFont="1" applyFill="1" applyBorder="1" applyAlignment="1">
      <alignment horizontal="centerContinuous"/>
    </xf>
    <xf numFmtId="2" fontId="9" fillId="2" borderId="13" xfId="0" applyNumberFormat="1" applyFont="1" applyFill="1" applyBorder="1" applyAlignment="1">
      <alignment horizontal="centerContinuous"/>
    </xf>
    <xf numFmtId="0" fontId="9" fillId="2" borderId="13" xfId="0" applyFont="1" applyFill="1" applyBorder="1" applyAlignment="1">
      <alignment horizontal="centerContinuous"/>
    </xf>
    <xf numFmtId="166" fontId="9" fillId="2" borderId="13" xfId="0" applyNumberFormat="1" applyFont="1" applyFill="1" applyBorder="1" applyAlignment="1">
      <alignment horizontal="centerContinuous"/>
    </xf>
    <xf numFmtId="0" fontId="36" fillId="2" borderId="0" xfId="0" applyFont="1" applyFill="1"/>
    <xf numFmtId="0" fontId="9" fillId="2" borderId="0" xfId="0" applyFont="1" applyFill="1" applyAlignment="1">
      <alignment horizontal="center"/>
    </xf>
    <xf numFmtId="0" fontId="9" fillId="0" borderId="0" xfId="0" applyFont="1" applyAlignment="1">
      <alignment vertical="center"/>
    </xf>
    <xf numFmtId="2" fontId="9" fillId="2" borderId="0" xfId="0" applyNumberFormat="1" applyFont="1" applyFill="1"/>
    <xf numFmtId="0" fontId="9" fillId="2" borderId="0" xfId="0" applyFont="1" applyFill="1" applyAlignment="1">
      <alignment horizontal="right" vertical="center"/>
    </xf>
    <xf numFmtId="2" fontId="9" fillId="2" borderId="0" xfId="1" applyNumberFormat="1" applyFont="1" applyFill="1" applyAlignment="1">
      <alignment horizontal="right"/>
    </xf>
    <xf numFmtId="0" fontId="9" fillId="2" borderId="0" xfId="0" applyFont="1" applyFill="1" applyAlignment="1">
      <alignment horizontal="right"/>
    </xf>
    <xf numFmtId="9" fontId="9" fillId="2" borderId="0" xfId="1" applyFont="1" applyFill="1"/>
    <xf numFmtId="0" fontId="36" fillId="13" borderId="9" xfId="0" applyFont="1" applyFill="1" applyBorder="1" applyAlignment="1">
      <alignment horizontal="center"/>
    </xf>
    <xf numFmtId="0" fontId="36" fillId="13" borderId="11" xfId="0" applyFont="1" applyFill="1" applyBorder="1" applyAlignment="1">
      <alignment horizontal="centerContinuous"/>
    </xf>
    <xf numFmtId="0" fontId="9" fillId="13" borderId="13" xfId="0" applyFont="1" applyFill="1" applyBorder="1" applyAlignment="1">
      <alignment horizontal="centerContinuous"/>
    </xf>
    <xf numFmtId="0" fontId="9" fillId="13" borderId="14" xfId="0" applyFont="1" applyFill="1" applyBorder="1" applyAlignment="1">
      <alignment horizontal="centerContinuous"/>
    </xf>
    <xf numFmtId="0" fontId="9" fillId="2" borderId="11" xfId="0" applyFont="1" applyFill="1" applyBorder="1"/>
    <xf numFmtId="9" fontId="9" fillId="2" borderId="9" xfId="0" applyNumberFormat="1" applyFont="1" applyFill="1" applyBorder="1" applyAlignment="1">
      <alignment horizontal="center"/>
    </xf>
    <xf numFmtId="9" fontId="9" fillId="2" borderId="14" xfId="0" applyNumberFormat="1" applyFont="1" applyFill="1" applyBorder="1" applyAlignment="1">
      <alignment horizontal="center"/>
    </xf>
    <xf numFmtId="0" fontId="9" fillId="2" borderId="9" xfId="0" applyFont="1" applyFill="1" applyBorder="1" applyAlignment="1">
      <alignment horizontal="center" vertical="center"/>
    </xf>
    <xf numFmtId="2" fontId="9" fillId="2" borderId="14" xfId="0" applyNumberFormat="1" applyFont="1" applyFill="1" applyBorder="1" applyAlignment="1">
      <alignment horizontal="center"/>
    </xf>
    <xf numFmtId="0" fontId="9" fillId="2" borderId="14" xfId="0" applyFont="1" applyFill="1" applyBorder="1" applyAlignment="1">
      <alignment horizontal="center"/>
    </xf>
    <xf numFmtId="0" fontId="10" fillId="0" borderId="0" xfId="2" applyFont="1" applyFill="1" applyBorder="1" applyAlignment="1">
      <alignment horizontal="left" vertical="center" wrapText="1"/>
    </xf>
    <xf numFmtId="0" fontId="6" fillId="0" borderId="0" xfId="2" applyFont="1" applyFill="1" applyBorder="1" applyAlignment="1">
      <alignment horizontal="left" vertical="center"/>
    </xf>
    <xf numFmtId="0" fontId="7" fillId="0" borderId="0" xfId="2" applyFont="1" applyFill="1" applyBorder="1" applyAlignment="1">
      <alignment horizontal="left" vertical="center"/>
    </xf>
    <xf numFmtId="0" fontId="8" fillId="0" borderId="0" xfId="2" applyFont="1" applyFill="1" applyBorder="1" applyAlignment="1">
      <alignment horizontal="left" vertical="center"/>
    </xf>
    <xf numFmtId="0" fontId="7" fillId="0" borderId="0" xfId="2" applyFont="1" applyFill="1" applyBorder="1" applyAlignment="1">
      <alignment horizontal="left" vertical="center" wrapText="1"/>
    </xf>
    <xf numFmtId="0" fontId="9" fillId="0" borderId="0" xfId="2" applyFont="1" applyFill="1" applyBorder="1" applyAlignment="1">
      <alignment horizontal="left" vertical="center" wrapText="1"/>
    </xf>
    <xf numFmtId="0" fontId="9" fillId="4" borderId="0" xfId="2" applyFont="1" applyFill="1" applyBorder="1" applyAlignment="1">
      <alignment horizontal="left" vertical="center" wrapText="1"/>
    </xf>
    <xf numFmtId="164" fontId="2" fillId="12" borderId="11" xfId="0" applyNumberFormat="1" applyFont="1" applyFill="1" applyBorder="1" applyAlignment="1" applyProtection="1">
      <alignment horizontal="center"/>
      <protection locked="0"/>
    </xf>
    <xf numFmtId="0" fontId="34" fillId="0" borderId="14" xfId="0" applyFont="1" applyBorder="1" applyAlignment="1">
      <alignment horizontal="center"/>
    </xf>
  </cellXfs>
  <cellStyles count="43">
    <cellStyle name="bullet" xfId="4"/>
    <cellStyle name="calc1" xfId="5"/>
    <cellStyle name="calc2" xfId="6"/>
    <cellStyle name="Comma 2" xfId="7"/>
    <cellStyle name="Comma 2 2" xfId="8"/>
    <cellStyle name="Comma 3" xfId="9"/>
    <cellStyle name="Comma 4" xfId="10"/>
    <cellStyle name="comment1" xfId="11"/>
    <cellStyle name="comment1flat" xfId="12"/>
    <cellStyle name="comment1orange" xfId="13"/>
    <cellStyle name="comment2" xfId="14"/>
    <cellStyle name="comment2bold" xfId="15"/>
    <cellStyle name="conclusion" xfId="16"/>
    <cellStyle name="Currency 2" xfId="17"/>
    <cellStyle name="Currency 2 2" xfId="18"/>
    <cellStyle name="Currency 2 2 2" xfId="19"/>
    <cellStyle name="Currency 2 3" xfId="20"/>
    <cellStyle name="Currency 2 4" xfId="21"/>
    <cellStyle name="Currency 3" xfId="22"/>
    <cellStyle name="data" xfId="23"/>
    <cellStyle name="Euro" xfId="24"/>
    <cellStyle name="fade" xfId="25"/>
    <cellStyle name="head" xfId="26"/>
    <cellStyle name="Hyperlink" xfId="3" builtinId="8"/>
    <cellStyle name="Normal" xfId="0" builtinId="0"/>
    <cellStyle name="Normal 2" xfId="2"/>
    <cellStyle name="Normal 3" xfId="27"/>
    <cellStyle name="Normal 3 2" xfId="28"/>
    <cellStyle name="Normal 4" xfId="29"/>
    <cellStyle name="Normal 4 2" xfId="30"/>
    <cellStyle name="Normal 5" xfId="31"/>
    <cellStyle name="Normal 6" xfId="32"/>
    <cellStyle name="Percent" xfId="1" builtinId="5"/>
    <cellStyle name="Percent 2" xfId="33"/>
    <cellStyle name="Percent 3" xfId="34"/>
    <cellStyle name="qtag" xfId="35"/>
    <cellStyle name="qtagorange" xfId="36"/>
    <cellStyle name="qtext" xfId="37"/>
    <cellStyle name="result" xfId="38"/>
    <cellStyle name="section" xfId="39"/>
    <cellStyle name="subsection" xfId="40"/>
    <cellStyle name="subtitle" xfId="41"/>
    <cellStyle name="text" xfId="4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1</xdr:row>
      <xdr:rowOff>111235</xdr:rowOff>
    </xdr:from>
    <xdr:to>
      <xdr:col>3</xdr:col>
      <xdr:colOff>609461</xdr:colOff>
      <xdr:row>1</xdr:row>
      <xdr:rowOff>1717632</xdr:rowOff>
    </xdr:to>
    <xdr:pic>
      <xdr:nvPicPr>
        <xdr:cNvPr id="2" name="Picture 1" descr="Picture1.png"/>
        <xdr:cNvPicPr>
          <a:picLocks noChangeAspect="1"/>
        </xdr:cNvPicPr>
      </xdr:nvPicPr>
      <xdr:blipFill>
        <a:blip xmlns:r="http://schemas.openxmlformats.org/officeDocument/2006/relationships" r:embed="rId1"/>
        <a:stretch>
          <a:fillRect/>
        </a:stretch>
      </xdr:blipFill>
      <xdr:spPr>
        <a:xfrm>
          <a:off x="76200" y="273160"/>
          <a:ext cx="2562086" cy="1606397"/>
        </a:xfrm>
        <a:prstGeom prst="rect">
          <a:avLst/>
        </a:prstGeom>
      </xdr:spPr>
    </xdr:pic>
    <xdr:clientData/>
  </xdr:twoCellAnchor>
  <xdr:twoCellAnchor editAs="oneCell">
    <xdr:from>
      <xdr:col>4</xdr:col>
      <xdr:colOff>1</xdr:colOff>
      <xdr:row>1</xdr:row>
      <xdr:rowOff>1525818</xdr:rowOff>
    </xdr:from>
    <xdr:to>
      <xdr:col>11</xdr:col>
      <xdr:colOff>0</xdr:colOff>
      <xdr:row>1</xdr:row>
      <xdr:rowOff>1720874</xdr:rowOff>
    </xdr:to>
    <xdr:pic>
      <xdr:nvPicPr>
        <xdr:cNvPr id="3" name="Picture 2" descr="Picture2.png"/>
        <xdr:cNvPicPr>
          <a:picLocks noChangeAspect="1"/>
        </xdr:cNvPicPr>
      </xdr:nvPicPr>
      <xdr:blipFill>
        <a:blip xmlns:r="http://schemas.openxmlformats.org/officeDocument/2006/relationships" r:embed="rId2"/>
        <a:stretch>
          <a:fillRect/>
        </a:stretch>
      </xdr:blipFill>
      <xdr:spPr>
        <a:xfrm>
          <a:off x="2705101" y="1687743"/>
          <a:ext cx="4267199" cy="1950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9524</xdr:colOff>
      <xdr:row>1</xdr:row>
      <xdr:rowOff>38098</xdr:rowOff>
    </xdr:from>
    <xdr:to>
      <xdr:col>13</xdr:col>
      <xdr:colOff>542924</xdr:colOff>
      <xdr:row>29</xdr:row>
      <xdr:rowOff>76199</xdr:rowOff>
    </xdr:to>
    <xdr:sp macro="" textlink="">
      <xdr:nvSpPr>
        <xdr:cNvPr id="2" name="Rectangle 1"/>
        <xdr:cNvSpPr/>
      </xdr:nvSpPr>
      <xdr:spPr>
        <a:xfrm>
          <a:off x="9524" y="228598"/>
          <a:ext cx="8677275" cy="5372101"/>
        </a:xfrm>
        <a:prstGeom prst="rect">
          <a:avLst/>
        </a:prstGeom>
        <a:solidFill>
          <a:srgbClr val="4F81B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IN" sz="1100">
              <a:solidFill>
                <a:schemeClr val="lt1"/>
              </a:solidFill>
              <a:effectLst/>
              <a:latin typeface="+mn-lt"/>
              <a:ea typeface="+mn-ea"/>
              <a:cs typeface="+mn-cs"/>
            </a:rPr>
            <a:t>John</a:t>
          </a:r>
          <a:r>
            <a:rPr lang="en-IN" sz="1100" baseline="0">
              <a:solidFill>
                <a:schemeClr val="lt1"/>
              </a:solidFill>
              <a:effectLst/>
              <a:latin typeface="+mn-lt"/>
              <a:ea typeface="+mn-ea"/>
              <a:cs typeface="+mn-cs"/>
            </a:rPr>
            <a:t> Orton</a:t>
          </a:r>
          <a:r>
            <a:rPr lang="en-IN" sz="1100">
              <a:solidFill>
                <a:schemeClr val="lt1"/>
              </a:solidFill>
              <a:effectLst/>
              <a:latin typeface="+mn-lt"/>
              <a:ea typeface="+mn-ea"/>
              <a:cs typeface="+mn-cs"/>
            </a:rPr>
            <a:t> recently joined a large pension fund as an equity analyst. Being a fresh hire from campus, he went through a 4 weeks training before being assigned the project work. </a:t>
          </a:r>
        </a:p>
        <a:p>
          <a:endParaRPr lang="en-IN" sz="1100">
            <a:solidFill>
              <a:schemeClr val="lt1"/>
            </a:solidFill>
            <a:effectLst/>
            <a:latin typeface="+mn-lt"/>
            <a:ea typeface="+mn-ea"/>
            <a:cs typeface="+mn-cs"/>
          </a:endParaRPr>
        </a:p>
        <a:p>
          <a:r>
            <a:rPr lang="en-IN" sz="1100">
              <a:solidFill>
                <a:schemeClr val="lt1"/>
              </a:solidFill>
              <a:effectLst/>
              <a:latin typeface="+mn-lt"/>
              <a:ea typeface="+mn-ea"/>
              <a:cs typeface="+mn-cs"/>
            </a:rPr>
            <a:t>As a part of training, he had to value stocks of following companies using appropriate</a:t>
          </a:r>
          <a:r>
            <a:rPr lang="en-IN" sz="1100" baseline="0">
              <a:solidFill>
                <a:schemeClr val="lt1"/>
              </a:solidFill>
              <a:effectLst/>
              <a:latin typeface="+mn-lt"/>
              <a:ea typeface="+mn-ea"/>
              <a:cs typeface="+mn-cs"/>
            </a:rPr>
            <a:t> model</a:t>
          </a:r>
          <a:r>
            <a:rPr lang="en-IN" sz="1100">
              <a:solidFill>
                <a:schemeClr val="lt1"/>
              </a:solidFill>
              <a:effectLst/>
              <a:latin typeface="+mn-lt"/>
              <a:ea typeface="+mn-ea"/>
              <a:cs typeface="+mn-cs"/>
            </a:rPr>
            <a:t> and come up with suitable recommendation. </a:t>
          </a:r>
        </a:p>
        <a:p>
          <a:endParaRPr lang="en-IN" sz="1100">
            <a:solidFill>
              <a:schemeClr val="lt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IN" sz="1100" b="1">
              <a:solidFill>
                <a:schemeClr val="lt1"/>
              </a:solidFill>
              <a:effectLst/>
              <a:latin typeface="+mn-lt"/>
              <a:ea typeface="+mn-ea"/>
              <a:cs typeface="+mn-cs"/>
            </a:rPr>
            <a:t>Rocking Roller </a:t>
          </a:r>
          <a:r>
            <a:rPr lang="en-IN" sz="1100">
              <a:solidFill>
                <a:schemeClr val="lt1"/>
              </a:solidFill>
              <a:effectLst/>
              <a:latin typeface="+mn-lt"/>
              <a:ea typeface="+mn-ea"/>
              <a:cs typeface="+mn-cs"/>
            </a:rPr>
            <a:t>is a ball bearing manufacturing firm which is expected to pay dividends of $2.1, $2.25 and $2.45 at the end of next three consecutive years. The investor’s required rate of return is 8%. The current market price of shares is $134 while the investor expects it to be $149 at the end of three years.</a:t>
          </a:r>
          <a:endParaRPr lang="en-IN">
            <a:effectLst/>
          </a:endParaRPr>
        </a:p>
        <a:p>
          <a:endParaRPr lang="en-IN" sz="1100" b="1">
            <a:solidFill>
              <a:schemeClr val="lt1"/>
            </a:solidFill>
            <a:effectLst/>
            <a:latin typeface="+mn-lt"/>
            <a:ea typeface="+mn-ea"/>
            <a:cs typeface="+mn-cs"/>
          </a:endParaRPr>
        </a:p>
        <a:p>
          <a:r>
            <a:rPr lang="en-IN" sz="1100" b="1">
              <a:solidFill>
                <a:schemeClr val="lt1"/>
              </a:solidFill>
              <a:effectLst/>
              <a:latin typeface="+mn-lt"/>
              <a:ea typeface="+mn-ea"/>
              <a:cs typeface="+mn-cs"/>
            </a:rPr>
            <a:t>Starter Motors </a:t>
          </a:r>
          <a:r>
            <a:rPr lang="en-IN" sz="1100">
              <a:solidFill>
                <a:schemeClr val="lt1"/>
              </a:solidFill>
              <a:effectLst/>
              <a:latin typeface="+mn-lt"/>
              <a:ea typeface="+mn-ea"/>
              <a:cs typeface="+mn-cs"/>
            </a:rPr>
            <a:t>is an automobile manufacturing firm with the required rate of return of 10%. For the past 10 years, they have been paying dividends linked to their earnings. As per their</a:t>
          </a:r>
          <a:r>
            <a:rPr lang="en-IN" sz="1100" baseline="0">
              <a:solidFill>
                <a:schemeClr val="lt1"/>
              </a:solidFill>
              <a:effectLst/>
              <a:latin typeface="+mn-lt"/>
              <a:ea typeface="+mn-ea"/>
              <a:cs typeface="+mn-cs"/>
            </a:rPr>
            <a:t> policy, r</a:t>
          </a:r>
          <a:r>
            <a:rPr lang="en-IN" sz="1100">
              <a:solidFill>
                <a:schemeClr val="lt1"/>
              </a:solidFill>
              <a:effectLst/>
              <a:latin typeface="+mn-lt"/>
              <a:ea typeface="+mn-ea"/>
              <a:cs typeface="+mn-cs"/>
            </a:rPr>
            <a:t>est</a:t>
          </a:r>
          <a:r>
            <a:rPr lang="en-IN" sz="1100" baseline="0">
              <a:solidFill>
                <a:schemeClr val="lt1"/>
              </a:solidFill>
              <a:effectLst/>
              <a:latin typeface="+mn-lt"/>
              <a:ea typeface="+mn-ea"/>
              <a:cs typeface="+mn-cs"/>
            </a:rPr>
            <a:t> of the earnings get invested in growth opportunities with high expected returns. Presently, their shares are trading at $108 with expected earnings of $8 per year. As per the industry experts, shares of this company are properly priced.</a:t>
          </a:r>
        </a:p>
        <a:p>
          <a:endParaRPr lang="en-IN" sz="1100">
            <a:solidFill>
              <a:schemeClr val="lt1"/>
            </a:solidFill>
            <a:effectLst/>
            <a:latin typeface="+mn-lt"/>
            <a:ea typeface="+mn-ea"/>
            <a:cs typeface="+mn-cs"/>
          </a:endParaRPr>
        </a:p>
        <a:p>
          <a:r>
            <a:rPr lang="en-IN" sz="1100" b="1">
              <a:solidFill>
                <a:schemeClr val="lt1"/>
              </a:solidFill>
              <a:effectLst/>
              <a:latin typeface="+mn-lt"/>
              <a:ea typeface="+mn-ea"/>
              <a:cs typeface="+mn-cs"/>
            </a:rPr>
            <a:t>Kool</a:t>
          </a:r>
          <a:r>
            <a:rPr lang="en-IN" sz="1100" b="1" baseline="0">
              <a:solidFill>
                <a:schemeClr val="lt1"/>
              </a:solidFill>
              <a:effectLst/>
              <a:latin typeface="+mn-lt"/>
              <a:ea typeface="+mn-ea"/>
              <a:cs typeface="+mn-cs"/>
            </a:rPr>
            <a:t> Kola</a:t>
          </a:r>
          <a:r>
            <a:rPr lang="en-IN" sz="1100" b="1">
              <a:solidFill>
                <a:schemeClr val="lt1"/>
              </a:solidFill>
              <a:effectLst/>
              <a:latin typeface="+mn-lt"/>
              <a:ea typeface="+mn-ea"/>
              <a:cs typeface="+mn-cs"/>
            </a:rPr>
            <a:t> </a:t>
          </a:r>
          <a:r>
            <a:rPr lang="en-IN" sz="1100">
              <a:solidFill>
                <a:schemeClr val="lt1"/>
              </a:solidFill>
              <a:effectLst/>
              <a:latin typeface="+mn-lt"/>
              <a:ea typeface="+mn-ea"/>
              <a:cs typeface="+mn-cs"/>
            </a:rPr>
            <a:t>is a new</a:t>
          </a:r>
          <a:r>
            <a:rPr lang="en-IN" sz="1100" baseline="0">
              <a:solidFill>
                <a:schemeClr val="lt1"/>
              </a:solidFill>
              <a:effectLst/>
              <a:latin typeface="+mn-lt"/>
              <a:ea typeface="+mn-ea"/>
              <a:cs typeface="+mn-cs"/>
            </a:rPr>
            <a:t> player</a:t>
          </a:r>
          <a:r>
            <a:rPr lang="en-IN" sz="1100">
              <a:solidFill>
                <a:schemeClr val="lt1"/>
              </a:solidFill>
              <a:effectLst/>
              <a:latin typeface="+mn-lt"/>
              <a:ea typeface="+mn-ea"/>
              <a:cs typeface="+mn-cs"/>
            </a:rPr>
            <a:t> in the beverage market. Company is currently</a:t>
          </a:r>
          <a:r>
            <a:rPr lang="en-IN" sz="1100" baseline="0">
              <a:solidFill>
                <a:schemeClr val="lt1"/>
              </a:solidFill>
              <a:effectLst/>
              <a:latin typeface="+mn-lt"/>
              <a:ea typeface="+mn-ea"/>
              <a:cs typeface="+mn-cs"/>
            </a:rPr>
            <a:t> in its initial growth phase and management plans to pull in huge funds for expansion. With the reported earnings of $1.80 per share, company is expected to grow at 18% for the next three years. Presently, no dividend is paid but it plans to roll out dividend with 30% payout ratio starting from year 4. As per the analyst, this future dividend will continue to grow with the long-term rate of 4% and the required rate of return is 12%. The current market price of the shares is $8.</a:t>
          </a:r>
        </a:p>
        <a:p>
          <a:endParaRPr lang="en-IN" sz="1100">
            <a:solidFill>
              <a:schemeClr val="lt1"/>
            </a:solidFill>
            <a:effectLst/>
            <a:latin typeface="+mn-lt"/>
            <a:ea typeface="+mn-ea"/>
            <a:cs typeface="+mn-cs"/>
          </a:endParaRPr>
        </a:p>
        <a:p>
          <a:r>
            <a:rPr lang="en-IN" sz="1100">
              <a:solidFill>
                <a:schemeClr val="lt1"/>
              </a:solidFill>
              <a:effectLst/>
              <a:latin typeface="+mn-lt"/>
              <a:ea typeface="+mn-ea"/>
              <a:cs typeface="+mn-cs"/>
            </a:rPr>
            <a:t> During the initial stages, John</a:t>
          </a:r>
          <a:r>
            <a:rPr lang="en-IN" sz="1100" baseline="0">
              <a:solidFill>
                <a:schemeClr val="lt1"/>
              </a:solidFill>
              <a:effectLst/>
              <a:latin typeface="+mn-lt"/>
              <a:ea typeface="+mn-ea"/>
              <a:cs typeface="+mn-cs"/>
            </a:rPr>
            <a:t> </a:t>
          </a:r>
          <a:r>
            <a:rPr lang="en-IN" sz="1100">
              <a:solidFill>
                <a:schemeClr val="lt1"/>
              </a:solidFill>
              <a:effectLst/>
              <a:latin typeface="+mn-lt"/>
              <a:ea typeface="+mn-ea"/>
              <a:cs typeface="+mn-cs"/>
            </a:rPr>
            <a:t>faced some conceptual doubts and approached his supervisor, Mr. Martin to get them resolved. His supervisor made two statements and asked him to keep them in mind while choosing DDM model.</a:t>
          </a:r>
        </a:p>
        <a:p>
          <a:endParaRPr lang="en-IN" sz="1100">
            <a:solidFill>
              <a:schemeClr val="lt1"/>
            </a:solidFill>
            <a:effectLst/>
            <a:latin typeface="+mn-lt"/>
            <a:ea typeface="+mn-ea"/>
            <a:cs typeface="+mn-cs"/>
          </a:endParaRPr>
        </a:p>
        <a:p>
          <a:r>
            <a:rPr lang="en-IN" sz="1100">
              <a:solidFill>
                <a:schemeClr val="lt1"/>
              </a:solidFill>
              <a:effectLst/>
              <a:latin typeface="+mn-lt"/>
              <a:ea typeface="+mn-ea"/>
              <a:cs typeface="+mn-cs"/>
            </a:rPr>
            <a:t>Statement 1:</a:t>
          </a:r>
        </a:p>
        <a:p>
          <a:r>
            <a:rPr lang="en-IN" sz="1100">
              <a:solidFill>
                <a:schemeClr val="lt1"/>
              </a:solidFill>
              <a:effectLst/>
              <a:latin typeface="+mn-lt"/>
              <a:ea typeface="+mn-ea"/>
              <a:cs typeface="+mn-cs"/>
            </a:rPr>
            <a:t>DDM takes the perspective of controlling shareholder.</a:t>
          </a:r>
        </a:p>
        <a:p>
          <a:endParaRPr lang="en-IN" sz="1100">
            <a:solidFill>
              <a:schemeClr val="lt1"/>
            </a:solidFill>
            <a:effectLst/>
            <a:latin typeface="+mn-lt"/>
            <a:ea typeface="+mn-ea"/>
            <a:cs typeface="+mn-cs"/>
          </a:endParaRPr>
        </a:p>
        <a:p>
          <a:r>
            <a:rPr lang="en-IN" sz="1100">
              <a:solidFill>
                <a:schemeClr val="lt1"/>
              </a:solidFill>
              <a:effectLst/>
              <a:latin typeface="+mn-lt"/>
              <a:ea typeface="+mn-ea"/>
              <a:cs typeface="+mn-cs"/>
            </a:rPr>
            <a:t>Statement 2:</a:t>
          </a:r>
        </a:p>
        <a:p>
          <a:r>
            <a:rPr lang="en-IN" sz="1100">
              <a:solidFill>
                <a:schemeClr val="lt1"/>
              </a:solidFill>
              <a:effectLst/>
              <a:latin typeface="+mn-lt"/>
              <a:ea typeface="+mn-ea"/>
              <a:cs typeface="+mn-cs"/>
            </a:rPr>
            <a:t>DDM should be applied only if the firm’s dividend policy is consistent with the profitability trend.</a:t>
          </a:r>
        </a:p>
        <a:p>
          <a:endParaRPr lang="en-IN" sz="1100">
            <a:solidFill>
              <a:schemeClr val="lt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IN" sz="1100">
              <a:solidFill>
                <a:schemeClr val="lt1"/>
              </a:solidFill>
              <a:effectLst/>
              <a:latin typeface="+mn-lt"/>
              <a:ea typeface="+mn-ea"/>
              <a:cs typeface="+mn-cs"/>
            </a:rPr>
            <a:t>After having conversation with his supervisor, John decided to discuss this topic during lunch with his fellow members, who were also fresh recruits. Before he could begin, one of his friends, Bob asked him if any relation existed between justified leading P/E and justified trailing P/E for a growth firm. After giving it a proper thought, John reached on to the correct solution. </a:t>
          </a:r>
        </a:p>
        <a:p>
          <a:pPr algn="l"/>
          <a:endParaRPr lang="en-IN" sz="1100"/>
        </a:p>
        <a:p>
          <a:pPr algn="l"/>
          <a:endParaRPr lang="en-IN"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838200</xdr:colOff>
      <xdr:row>1</xdr:row>
      <xdr:rowOff>104775</xdr:rowOff>
    </xdr:from>
    <xdr:to>
      <xdr:col>13</xdr:col>
      <xdr:colOff>285750</xdr:colOff>
      <xdr:row>4</xdr:row>
      <xdr:rowOff>28575</xdr:rowOff>
    </xdr:to>
    <xdr:sp macro="" textlink="">
      <xdr:nvSpPr>
        <xdr:cNvPr id="2" name="Line Callout 2 1"/>
        <xdr:cNvSpPr/>
      </xdr:nvSpPr>
      <xdr:spPr>
        <a:xfrm>
          <a:off x="3019425" y="295275"/>
          <a:ext cx="5715000" cy="514350"/>
        </a:xfrm>
        <a:prstGeom prst="borderCallout2">
          <a:avLst>
            <a:gd name="adj1" fmla="val 10835"/>
            <a:gd name="adj2" fmla="val -58"/>
            <a:gd name="adj3" fmla="val 8248"/>
            <a:gd name="adj4" fmla="val -9719"/>
            <a:gd name="adj5" fmla="val 71128"/>
            <a:gd name="adj6" fmla="val -14477"/>
          </a:avLst>
        </a:prstGeom>
        <a:solidFill>
          <a:schemeClr val="bg1"/>
        </a:solidFill>
        <a:ln w="12700">
          <a:solidFill>
            <a:srgbClr val="4F81BD"/>
          </a:solidFill>
        </a:ln>
        <a:effectLst>
          <a:outerShdw blurRad="88900" dist="38100" dir="18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n-IN">
              <a:solidFill>
                <a:sysClr val="windowText" lastClr="000000"/>
              </a:solidFill>
              <a:effectLst/>
            </a:rPr>
            <a:t>Statement 1 is wrong as DDM takes the</a:t>
          </a:r>
          <a:r>
            <a:rPr lang="en-IN" baseline="0">
              <a:solidFill>
                <a:sysClr val="windowText" lastClr="000000"/>
              </a:solidFill>
              <a:effectLst/>
            </a:rPr>
            <a:t> perspective of an investor who owns a minority stake in the firm and cannot control the dividend policy</a:t>
          </a:r>
          <a:endParaRPr lang="en-IN">
            <a:solidFill>
              <a:sysClr val="windowText" lastClr="000000"/>
            </a:solidFill>
            <a:effectLst/>
          </a:endParaRPr>
        </a:p>
      </xdr:txBody>
    </xdr:sp>
    <xdr:clientData/>
  </xdr:twoCellAnchor>
  <xdr:twoCellAnchor>
    <xdr:from>
      <xdr:col>4</xdr:col>
      <xdr:colOff>838200</xdr:colOff>
      <xdr:row>44</xdr:row>
      <xdr:rowOff>0</xdr:rowOff>
    </xdr:from>
    <xdr:to>
      <xdr:col>13</xdr:col>
      <xdr:colOff>285750</xdr:colOff>
      <xdr:row>46</xdr:row>
      <xdr:rowOff>76200</xdr:rowOff>
    </xdr:to>
    <xdr:sp macro="" textlink="">
      <xdr:nvSpPr>
        <xdr:cNvPr id="3" name="Line Callout 2 2"/>
        <xdr:cNvSpPr/>
      </xdr:nvSpPr>
      <xdr:spPr>
        <a:xfrm>
          <a:off x="3019425" y="3314700"/>
          <a:ext cx="5876925" cy="514350"/>
        </a:xfrm>
        <a:prstGeom prst="borderCallout2">
          <a:avLst>
            <a:gd name="adj1" fmla="val 10835"/>
            <a:gd name="adj2" fmla="val -58"/>
            <a:gd name="adj3" fmla="val 8248"/>
            <a:gd name="adj4" fmla="val -9719"/>
            <a:gd name="adj5" fmla="val 71128"/>
            <a:gd name="adj6" fmla="val -14477"/>
          </a:avLst>
        </a:prstGeom>
        <a:solidFill>
          <a:schemeClr val="bg1"/>
        </a:solidFill>
        <a:ln w="12700">
          <a:solidFill>
            <a:srgbClr val="4F81BD"/>
          </a:solidFill>
        </a:ln>
        <a:effectLst>
          <a:outerShdw blurRad="88900" dist="38100" dir="18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n-IN">
              <a:solidFill>
                <a:sysClr val="windowText" lastClr="000000"/>
              </a:solidFill>
              <a:effectLst/>
            </a:rPr>
            <a:t>Since</a:t>
          </a:r>
          <a:r>
            <a:rPr lang="en-IN" baseline="0">
              <a:solidFill>
                <a:sysClr val="windowText" lastClr="000000"/>
              </a:solidFill>
              <a:effectLst/>
            </a:rPr>
            <a:t> fundamental value ($8.21) is greater than the current market price ($8), shares are undervalued</a:t>
          </a:r>
          <a:endParaRPr lang="en-IN">
            <a:effectLst/>
          </a:endParaRPr>
        </a:p>
      </xdr:txBody>
    </xdr:sp>
    <xdr:clientData/>
  </xdr:twoCellAnchor>
  <xdr:twoCellAnchor>
    <xdr:from>
      <xdr:col>4</xdr:col>
      <xdr:colOff>857250</xdr:colOff>
      <xdr:row>13</xdr:row>
      <xdr:rowOff>123825</xdr:rowOff>
    </xdr:from>
    <xdr:to>
      <xdr:col>13</xdr:col>
      <xdr:colOff>304800</xdr:colOff>
      <xdr:row>16</xdr:row>
      <xdr:rowOff>47625</xdr:rowOff>
    </xdr:to>
    <xdr:sp macro="" textlink="">
      <xdr:nvSpPr>
        <xdr:cNvPr id="4" name="Line Callout 2 3"/>
        <xdr:cNvSpPr/>
      </xdr:nvSpPr>
      <xdr:spPr>
        <a:xfrm>
          <a:off x="3038475" y="7038975"/>
          <a:ext cx="5876925" cy="514350"/>
        </a:xfrm>
        <a:prstGeom prst="borderCallout2">
          <a:avLst>
            <a:gd name="adj1" fmla="val 10835"/>
            <a:gd name="adj2" fmla="val -58"/>
            <a:gd name="adj3" fmla="val 8248"/>
            <a:gd name="adj4" fmla="val -9719"/>
            <a:gd name="adj5" fmla="val 71128"/>
            <a:gd name="adj6" fmla="val -14477"/>
          </a:avLst>
        </a:prstGeom>
        <a:solidFill>
          <a:schemeClr val="bg1"/>
        </a:solidFill>
        <a:ln w="12700">
          <a:solidFill>
            <a:srgbClr val="4F81BD"/>
          </a:solidFill>
        </a:ln>
        <a:effectLst>
          <a:outerShdw blurRad="88900" dist="38100" dir="18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n-IN">
              <a:solidFill>
                <a:sysClr val="windowText" lastClr="000000"/>
              </a:solidFill>
              <a:effectLst/>
            </a:rPr>
            <a:t>Since fundamental</a:t>
          </a:r>
          <a:r>
            <a:rPr lang="en-IN" baseline="0">
              <a:solidFill>
                <a:sysClr val="windowText" lastClr="000000"/>
              </a:solidFill>
              <a:effectLst/>
            </a:rPr>
            <a:t> value  ($124.10) is less than the current price ($134), shares are overvalued</a:t>
          </a:r>
          <a:endParaRPr lang="en-IN">
            <a:solidFill>
              <a:sysClr val="windowText" lastClr="000000"/>
            </a:solidFill>
            <a:effectLst/>
          </a:endParaRPr>
        </a:p>
      </xdr:txBody>
    </xdr:sp>
    <xdr:clientData/>
  </xdr:twoCellAnchor>
  <xdr:twoCellAnchor>
    <xdr:from>
      <xdr:col>4</xdr:col>
      <xdr:colOff>857250</xdr:colOff>
      <xdr:row>48</xdr:row>
      <xdr:rowOff>133350</xdr:rowOff>
    </xdr:from>
    <xdr:to>
      <xdr:col>13</xdr:col>
      <xdr:colOff>304800</xdr:colOff>
      <xdr:row>51</xdr:row>
      <xdr:rowOff>19050</xdr:rowOff>
    </xdr:to>
    <xdr:sp macro="" textlink="">
      <xdr:nvSpPr>
        <xdr:cNvPr id="7" name="Line Callout 2 6"/>
        <xdr:cNvSpPr/>
      </xdr:nvSpPr>
      <xdr:spPr>
        <a:xfrm>
          <a:off x="3038475" y="9639300"/>
          <a:ext cx="5876925" cy="476250"/>
        </a:xfrm>
        <a:prstGeom prst="borderCallout2">
          <a:avLst>
            <a:gd name="adj1" fmla="val 10835"/>
            <a:gd name="adj2" fmla="val -58"/>
            <a:gd name="adj3" fmla="val 8248"/>
            <a:gd name="adj4" fmla="val -9719"/>
            <a:gd name="adj5" fmla="val 71128"/>
            <a:gd name="adj6" fmla="val -14477"/>
          </a:avLst>
        </a:prstGeom>
        <a:solidFill>
          <a:schemeClr val="bg1"/>
        </a:solidFill>
        <a:ln w="12700">
          <a:solidFill>
            <a:srgbClr val="4F81BD"/>
          </a:solidFill>
        </a:ln>
        <a:effectLst>
          <a:outerShdw blurRad="88900" dist="38100" dir="18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n-IN" sz="1100">
              <a:solidFill>
                <a:sysClr val="windowText" lastClr="000000"/>
              </a:solidFill>
              <a:effectLst/>
              <a:latin typeface="+mn-lt"/>
              <a:ea typeface="+mn-ea"/>
              <a:cs typeface="+mn-cs"/>
            </a:rPr>
            <a:t>For a growing firm, E</a:t>
          </a:r>
          <a:r>
            <a:rPr lang="en-IN" sz="1100" baseline="-25000">
              <a:solidFill>
                <a:sysClr val="windowText" lastClr="000000"/>
              </a:solidFill>
              <a:effectLst/>
              <a:latin typeface="+mn-lt"/>
              <a:ea typeface="+mn-ea"/>
              <a:cs typeface="+mn-cs"/>
            </a:rPr>
            <a:t>1</a:t>
          </a:r>
          <a:r>
            <a:rPr lang="en-IN" sz="1100">
              <a:solidFill>
                <a:sysClr val="windowText" lastClr="000000"/>
              </a:solidFill>
              <a:effectLst/>
              <a:latin typeface="+mn-lt"/>
              <a:ea typeface="+mn-ea"/>
              <a:cs typeface="+mn-cs"/>
            </a:rPr>
            <a:t> will be greater than E</a:t>
          </a:r>
          <a:r>
            <a:rPr lang="en-IN" sz="1100" baseline="-25000">
              <a:solidFill>
                <a:sysClr val="windowText" lastClr="000000"/>
              </a:solidFill>
              <a:effectLst/>
              <a:latin typeface="+mn-lt"/>
              <a:ea typeface="+mn-ea"/>
              <a:cs typeface="+mn-cs"/>
            </a:rPr>
            <a:t>0</a:t>
          </a:r>
          <a:r>
            <a:rPr lang="en-IN" sz="1100">
              <a:solidFill>
                <a:sysClr val="windowText" lastClr="000000"/>
              </a:solidFill>
              <a:effectLst/>
              <a:latin typeface="+mn-lt"/>
              <a:ea typeface="+mn-ea"/>
              <a:cs typeface="+mn-cs"/>
            </a:rPr>
            <a:t> by the factor of (1+g). So, the justified leading P/E (P</a:t>
          </a:r>
          <a:r>
            <a:rPr lang="en-IN" sz="1100" baseline="-25000">
              <a:solidFill>
                <a:sysClr val="windowText" lastClr="000000"/>
              </a:solidFill>
              <a:effectLst/>
              <a:latin typeface="+mn-lt"/>
              <a:ea typeface="+mn-ea"/>
              <a:cs typeface="+mn-cs"/>
            </a:rPr>
            <a:t>0</a:t>
          </a:r>
          <a:r>
            <a:rPr lang="en-IN" sz="1100">
              <a:solidFill>
                <a:sysClr val="windowText" lastClr="000000"/>
              </a:solidFill>
              <a:effectLst/>
              <a:latin typeface="+mn-lt"/>
              <a:ea typeface="+mn-ea"/>
              <a:cs typeface="+mn-cs"/>
            </a:rPr>
            <a:t>/E</a:t>
          </a:r>
          <a:r>
            <a:rPr lang="en-IN" sz="1100" baseline="-25000">
              <a:solidFill>
                <a:sysClr val="windowText" lastClr="000000"/>
              </a:solidFill>
              <a:effectLst/>
              <a:latin typeface="+mn-lt"/>
              <a:ea typeface="+mn-ea"/>
              <a:cs typeface="+mn-cs"/>
            </a:rPr>
            <a:t>1</a:t>
          </a:r>
          <a:r>
            <a:rPr lang="en-IN" sz="1100">
              <a:solidFill>
                <a:sysClr val="windowText" lastClr="000000"/>
              </a:solidFill>
              <a:effectLst/>
              <a:latin typeface="+mn-lt"/>
              <a:ea typeface="+mn-ea"/>
              <a:cs typeface="+mn-cs"/>
            </a:rPr>
            <a:t>) will be smaller than the justified trailing P/E (P</a:t>
          </a:r>
          <a:r>
            <a:rPr lang="en-IN" sz="1100" baseline="-25000">
              <a:solidFill>
                <a:sysClr val="windowText" lastClr="000000"/>
              </a:solidFill>
              <a:effectLst/>
              <a:latin typeface="+mn-lt"/>
              <a:ea typeface="+mn-ea"/>
              <a:cs typeface="+mn-cs"/>
            </a:rPr>
            <a:t>0</a:t>
          </a:r>
          <a:r>
            <a:rPr lang="en-IN" sz="1100">
              <a:solidFill>
                <a:sysClr val="windowText" lastClr="000000"/>
              </a:solidFill>
              <a:effectLst/>
              <a:latin typeface="+mn-lt"/>
              <a:ea typeface="+mn-ea"/>
              <a:cs typeface="+mn-cs"/>
            </a:rPr>
            <a:t>/E</a:t>
          </a:r>
          <a:r>
            <a:rPr lang="en-IN" sz="1100" baseline="-25000">
              <a:solidFill>
                <a:sysClr val="windowText" lastClr="000000"/>
              </a:solidFill>
              <a:effectLst/>
              <a:latin typeface="+mn-lt"/>
              <a:ea typeface="+mn-ea"/>
              <a:cs typeface="+mn-cs"/>
            </a:rPr>
            <a:t>0</a:t>
          </a:r>
          <a:r>
            <a:rPr lang="en-IN" sz="1100">
              <a:solidFill>
                <a:sysClr val="windowText" lastClr="000000"/>
              </a:solidFill>
              <a:effectLst/>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endParaRPr lang="en-IN">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D/Documents/Downloads/ExcelLookupFunctionsSeries1-15%20Finish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RISTINE/AppData/Local/Temp/Rar$DI29.6424/exercise-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PRISTINE_PC/Desktop/PD/Mizuho/Day7/Ques-Day7-v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PRISTINE_PC/Desktop/PD/Mizuho/Day7/Answers-Day7-v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PRISTINE_PC/Desktop/PD/Mizuho/Day5/Ques-Day5-v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d/HP%20Laptop/PD/HSBC%20v2/Excel%20Books/Excel/examples%202003/Excel%20ExamplesConverted/Chapter14/Analysi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Details"/>
      <sheetName val="Table1"/>
      <sheetName val="VLOOKUP"/>
      <sheetName val="HLOOKUP"/>
      <sheetName val="LOOKUP"/>
      <sheetName val="MATCH"/>
      <sheetName val="INDEX"/>
      <sheetName val="MATCH &amp; INDEX"/>
      <sheetName val="CHOOSE"/>
      <sheetName val="Intersector Operator"/>
    </sheetNames>
    <sheetDataSet>
      <sheetData sheetId="0" refreshError="1"/>
      <sheetData sheetId="1">
        <row r="1">
          <cell r="A1">
            <v>1</v>
          </cell>
          <cell r="B1" t="str">
            <v>Suix</v>
          </cell>
        </row>
        <row r="2">
          <cell r="A2">
            <v>2</v>
          </cell>
          <cell r="B2" t="str">
            <v>Fred</v>
          </cell>
        </row>
        <row r="3">
          <cell r="A3">
            <v>3</v>
          </cell>
          <cell r="B3" t="str">
            <v>Chin</v>
          </cell>
        </row>
        <row r="4">
          <cell r="A4">
            <v>4</v>
          </cell>
          <cell r="B4" t="str">
            <v>Sheliadawn</v>
          </cell>
        </row>
      </sheetData>
      <sheetData sheetId="2">
        <row r="20">
          <cell r="B20" t="str">
            <v>Product 1</v>
          </cell>
        </row>
        <row r="31">
          <cell r="B31" t="str">
            <v>Boom01</v>
          </cell>
        </row>
        <row r="32">
          <cell r="B32" t="str">
            <v>Boom02</v>
          </cell>
        </row>
        <row r="33">
          <cell r="B33" t="str">
            <v>Boom03</v>
          </cell>
        </row>
        <row r="34">
          <cell r="B34" t="str">
            <v>Boom04</v>
          </cell>
        </row>
        <row r="35">
          <cell r="B35" t="str">
            <v>Boom05</v>
          </cell>
        </row>
        <row r="36">
          <cell r="B36" t="str">
            <v>Boom06</v>
          </cell>
        </row>
        <row r="37">
          <cell r="B37" t="str">
            <v>Boom07</v>
          </cell>
        </row>
        <row r="38">
          <cell r="B38" t="str">
            <v>Boom08</v>
          </cell>
        </row>
        <row r="39">
          <cell r="B39" t="str">
            <v>Boom09</v>
          </cell>
        </row>
        <row r="70">
          <cell r="I70">
            <v>0</v>
          </cell>
          <cell r="J70">
            <v>0</v>
          </cell>
          <cell r="K70">
            <v>50000</v>
          </cell>
          <cell r="M70">
            <v>0.15</v>
          </cell>
        </row>
        <row r="71">
          <cell r="I71">
            <v>50001</v>
          </cell>
          <cell r="J71">
            <v>50000</v>
          </cell>
          <cell r="K71">
            <v>75000</v>
          </cell>
          <cell r="L71">
            <v>7500</v>
          </cell>
          <cell r="M71">
            <v>0.25</v>
          </cell>
        </row>
        <row r="72">
          <cell r="I72">
            <v>75001</v>
          </cell>
          <cell r="J72">
            <v>75000</v>
          </cell>
          <cell r="K72">
            <v>100000</v>
          </cell>
          <cell r="L72">
            <v>13750</v>
          </cell>
          <cell r="M72">
            <v>0.34</v>
          </cell>
        </row>
        <row r="73">
          <cell r="I73">
            <v>100001</v>
          </cell>
          <cell r="J73">
            <v>100000</v>
          </cell>
          <cell r="K73">
            <v>335000</v>
          </cell>
          <cell r="L73">
            <v>22250</v>
          </cell>
          <cell r="M73">
            <v>0.39</v>
          </cell>
        </row>
        <row r="74">
          <cell r="I74">
            <v>335001</v>
          </cell>
          <cell r="J74">
            <v>335000</v>
          </cell>
          <cell r="K74">
            <v>10000000</v>
          </cell>
          <cell r="L74">
            <v>113900</v>
          </cell>
          <cell r="M74">
            <v>0.34</v>
          </cell>
        </row>
        <row r="75">
          <cell r="I75">
            <v>10000001</v>
          </cell>
          <cell r="J75">
            <v>10000000</v>
          </cell>
          <cell r="K75">
            <v>15000000</v>
          </cell>
          <cell r="L75">
            <v>3400000.0000000005</v>
          </cell>
          <cell r="M75">
            <v>0.35</v>
          </cell>
        </row>
        <row r="76">
          <cell r="I76">
            <v>15000001</v>
          </cell>
          <cell r="J76">
            <v>15000000</v>
          </cell>
          <cell r="K76">
            <v>18333333</v>
          </cell>
          <cell r="L76">
            <v>5150000</v>
          </cell>
          <cell r="M76">
            <v>0.38</v>
          </cell>
        </row>
        <row r="77">
          <cell r="I77">
            <v>18333334</v>
          </cell>
          <cell r="J77">
            <v>18333333</v>
          </cell>
          <cell r="L77">
            <v>6416666.54</v>
          </cell>
          <cell r="M77">
            <v>0.35</v>
          </cell>
        </row>
      </sheetData>
      <sheetData sheetId="3" refreshError="1"/>
      <sheetData sheetId="4" refreshError="1"/>
      <sheetData sheetId="5" refreshError="1"/>
      <sheetData sheetId="6" refreshError="1"/>
      <sheetData sheetId="7" refreshError="1"/>
      <sheetData sheetId="8" refreshError="1"/>
      <sheetData sheetId="9">
        <row r="8">
          <cell r="E8">
            <v>2709</v>
          </cell>
          <cell r="F8">
            <v>1623</v>
          </cell>
        </row>
        <row r="9">
          <cell r="E9">
            <v>3629</v>
          </cell>
          <cell r="F9">
            <v>2750</v>
          </cell>
        </row>
        <row r="10">
          <cell r="E10">
            <v>4783</v>
          </cell>
          <cell r="F10">
            <v>3708</v>
          </cell>
        </row>
        <row r="11">
          <cell r="C11">
            <v>7659</v>
          </cell>
          <cell r="D11">
            <v>6812</v>
          </cell>
          <cell r="E11">
            <v>5626</v>
          </cell>
          <cell r="F11">
            <v>5000</v>
          </cell>
          <cell r="G11">
            <v>3650</v>
          </cell>
        </row>
        <row r="12">
          <cell r="C12">
            <v>8816</v>
          </cell>
          <cell r="D12">
            <v>7938</v>
          </cell>
          <cell r="E12">
            <v>6596</v>
          </cell>
          <cell r="F12">
            <v>5864</v>
          </cell>
          <cell r="G12">
            <v>4679</v>
          </cell>
        </row>
        <row r="13">
          <cell r="E13">
            <v>7992</v>
          </cell>
          <cell r="F13">
            <v>6900</v>
          </cell>
        </row>
        <row r="14">
          <cell r="E14">
            <v>8761</v>
          </cell>
          <cell r="F14">
            <v>7914</v>
          </cell>
        </row>
        <row r="15">
          <cell r="E15">
            <v>9782</v>
          </cell>
          <cell r="F15">
            <v>8736</v>
          </cell>
        </row>
        <row r="16">
          <cell r="E16">
            <v>10937</v>
          </cell>
          <cell r="F16">
            <v>9746</v>
          </cell>
        </row>
        <row r="17">
          <cell r="E17">
            <v>11732</v>
          </cell>
          <cell r="F17">
            <v>10792</v>
          </cell>
        </row>
        <row r="18">
          <cell r="E18">
            <v>12904</v>
          </cell>
          <cell r="F18">
            <v>11667</v>
          </cell>
        </row>
        <row r="19">
          <cell r="E19">
            <v>13840</v>
          </cell>
          <cell r="F19">
            <v>12792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ting"/>
      <sheetName val="Any-Column Lookup"/>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I"/>
      <sheetName val="DJan"/>
      <sheetName val="DFeb"/>
      <sheetName val="DMar"/>
      <sheetName val="DConsolidated"/>
      <sheetName val="E"/>
      <sheetName val="G"/>
      <sheetName val="H"/>
      <sheetName val="I"/>
      <sheetName val="J"/>
      <sheetName val="J-I"/>
      <sheetName val="J-II"/>
      <sheetName val="J-III"/>
      <sheetName val="J-IV"/>
      <sheetName val="J-V"/>
    </sheetNames>
    <sheetDataSet>
      <sheetData sheetId="0" refreshError="1"/>
      <sheetData sheetId="1" refreshError="1"/>
      <sheetData sheetId="2" refreshError="1"/>
      <sheetData sheetId="3">
        <row r="3">
          <cell r="K3" t="str">
            <v>Jan</v>
          </cell>
        </row>
        <row r="4">
          <cell r="K4" t="str">
            <v>Feb</v>
          </cell>
        </row>
        <row r="5">
          <cell r="K5" t="str">
            <v>Mar</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sheetName val="C"/>
      <sheetName val="D-I"/>
      <sheetName val="DJan"/>
      <sheetName val="DFeb"/>
      <sheetName val="DMar"/>
      <sheetName val="DConsolidated"/>
      <sheetName val="E"/>
      <sheetName val="G"/>
      <sheetName val="H"/>
      <sheetName val="I"/>
      <sheetName val="J"/>
      <sheetName val="J-I"/>
      <sheetName val="J-II"/>
      <sheetName val="J-III"/>
      <sheetName val="J-IV"/>
      <sheetName val="J-V"/>
    </sheetNames>
    <sheetDataSet>
      <sheetData sheetId="0" refreshError="1"/>
      <sheetData sheetId="1" refreshError="1"/>
      <sheetData sheetId="2">
        <row r="3">
          <cell r="G3" t="str">
            <v>Bombay</v>
          </cell>
          <cell r="I3" t="str">
            <v>FRM Comprehensive</v>
          </cell>
        </row>
        <row r="4">
          <cell r="G4" t="str">
            <v>Delhi</v>
          </cell>
          <cell r="I4" t="str">
            <v>CFA Comprehensive</v>
          </cell>
        </row>
        <row r="5">
          <cell r="G5" t="str">
            <v>Bangalore</v>
          </cell>
          <cell r="I5" t="str">
            <v>VisualizeFRM</v>
          </cell>
        </row>
        <row r="6">
          <cell r="G6" t="str">
            <v>Singapore</v>
          </cell>
          <cell r="I6" t="str">
            <v>Corporate Training</v>
          </cell>
        </row>
        <row r="7">
          <cell r="G7" t="str">
            <v>Online</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G"/>
      <sheetName val="H"/>
      <sheetName val="I"/>
      <sheetName val="J"/>
      <sheetName val="K"/>
      <sheetName val="K Answer"/>
      <sheetName val="K Sensitivity"/>
      <sheetName val="K Limits"/>
      <sheetName val="L"/>
      <sheetName val="L-Sol"/>
      <sheetName val="M"/>
      <sheetName val="N"/>
      <sheetName val="O"/>
      <sheetName val="Scroll Bars and Spinners"/>
    </sheetNames>
    <sheetDataSet>
      <sheetData sheetId="0" refreshError="1"/>
      <sheetData sheetId="1" refreshError="1"/>
      <sheetData sheetId="2" refreshError="1"/>
      <sheetData sheetId="3" refreshError="1"/>
      <sheetData sheetId="4"/>
      <sheetData sheetId="5" refreshError="1"/>
      <sheetData sheetId="6"/>
      <sheetData sheetId="7">
        <row r="7">
          <cell r="C7">
            <v>7200</v>
          </cell>
        </row>
      </sheetData>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ture Value"/>
      <sheetName val="Future Value (Data Table)"/>
      <sheetName val="Future Value (2-Inputs)"/>
      <sheetName val="Trend"/>
      <sheetName val="Iterate"/>
      <sheetName val="Correlation"/>
      <sheetName val="Descriptive"/>
      <sheetName val="Histogram"/>
      <sheetName val="Random (Dice Roll)"/>
      <sheetName val="Rank &amp; Percentile"/>
      <sheetName val="Goal Seek"/>
      <sheetName val="Margin"/>
      <sheetName val="Break Even"/>
      <sheetName val="Equations"/>
      <sheetName val="Chart Goal Seek"/>
      <sheetName val="Break Even (Goal Seek)"/>
      <sheetName val="Break Even (Solver)"/>
      <sheetName val="Sheet14"/>
      <sheetName val="Sheet15"/>
      <sheetName val="Sheet16"/>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sheetData sheetId="16">
        <row r="10">
          <cell r="B10">
            <v>193224.57293287982</v>
          </cell>
          <cell r="C10">
            <v>135149.68966776197</v>
          </cell>
        </row>
      </sheetData>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elp@edupristine.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S39"/>
  <sheetViews>
    <sheetView showGridLines="0" tabSelected="1" workbookViewId="0"/>
  </sheetViews>
  <sheetFormatPr defaultColWidth="0" defaultRowHeight="12.75" customHeight="1" zeroHeight="1" x14ac:dyDescent="0.2"/>
  <cols>
    <col min="1" max="4" width="10.140625" style="5" customWidth="1"/>
    <col min="5" max="11" width="9.140625" style="5" customWidth="1"/>
    <col min="12" max="256" width="0" style="5" hidden="1"/>
    <col min="257" max="267" width="9.140625" style="5" hidden="1" customWidth="1"/>
    <col min="268" max="512" width="0" style="5" hidden="1"/>
    <col min="513" max="523" width="9.140625" style="5" hidden="1" customWidth="1"/>
    <col min="524" max="768" width="0" style="5" hidden="1"/>
    <col min="769" max="779" width="9.140625" style="5" hidden="1" customWidth="1"/>
    <col min="780" max="1024" width="0" style="5" hidden="1"/>
    <col min="1025" max="1035" width="9.140625" style="5" hidden="1" customWidth="1"/>
    <col min="1036" max="1280" width="0" style="5" hidden="1"/>
    <col min="1281" max="1291" width="9.140625" style="5" hidden="1" customWidth="1"/>
    <col min="1292" max="1536" width="0" style="5" hidden="1"/>
    <col min="1537" max="1547" width="9.140625" style="5" hidden="1" customWidth="1"/>
    <col min="1548" max="1792" width="0" style="5" hidden="1"/>
    <col min="1793" max="1803" width="9.140625" style="5" hidden="1" customWidth="1"/>
    <col min="1804" max="2048" width="0" style="5" hidden="1"/>
    <col min="2049" max="2059" width="9.140625" style="5" hidden="1" customWidth="1"/>
    <col min="2060" max="2304" width="0" style="5" hidden="1"/>
    <col min="2305" max="2315" width="9.140625" style="5" hidden="1" customWidth="1"/>
    <col min="2316" max="2560" width="0" style="5" hidden="1"/>
    <col min="2561" max="2571" width="9.140625" style="5" hidden="1" customWidth="1"/>
    <col min="2572" max="2816" width="0" style="5" hidden="1"/>
    <col min="2817" max="2827" width="9.140625" style="5" hidden="1" customWidth="1"/>
    <col min="2828" max="3072" width="0" style="5" hidden="1"/>
    <col min="3073" max="3083" width="9.140625" style="5" hidden="1" customWidth="1"/>
    <col min="3084" max="3328" width="0" style="5" hidden="1"/>
    <col min="3329" max="3339" width="9.140625" style="5" hidden="1" customWidth="1"/>
    <col min="3340" max="3584" width="0" style="5" hidden="1"/>
    <col min="3585" max="3595" width="9.140625" style="5" hidden="1" customWidth="1"/>
    <col min="3596" max="3840" width="0" style="5" hidden="1"/>
    <col min="3841" max="3851" width="9.140625" style="5" hidden="1" customWidth="1"/>
    <col min="3852" max="4096" width="0" style="5" hidden="1"/>
    <col min="4097" max="4107" width="9.140625" style="5" hidden="1" customWidth="1"/>
    <col min="4108" max="4352" width="0" style="5" hidden="1"/>
    <col min="4353" max="4363" width="9.140625" style="5" hidden="1" customWidth="1"/>
    <col min="4364" max="4608" width="0" style="5" hidden="1"/>
    <col min="4609" max="4619" width="9.140625" style="5" hidden="1" customWidth="1"/>
    <col min="4620" max="4864" width="0" style="5" hidden="1"/>
    <col min="4865" max="4875" width="9.140625" style="5" hidden="1" customWidth="1"/>
    <col min="4876" max="5120" width="0" style="5" hidden="1"/>
    <col min="5121" max="5131" width="9.140625" style="5" hidden="1" customWidth="1"/>
    <col min="5132" max="5376" width="0" style="5" hidden="1"/>
    <col min="5377" max="5387" width="9.140625" style="5" hidden="1" customWidth="1"/>
    <col min="5388" max="5632" width="0" style="5" hidden="1"/>
    <col min="5633" max="5643" width="9.140625" style="5" hidden="1" customWidth="1"/>
    <col min="5644" max="5888" width="0" style="5" hidden="1"/>
    <col min="5889" max="5899" width="9.140625" style="5" hidden="1" customWidth="1"/>
    <col min="5900" max="6144" width="0" style="5" hidden="1"/>
    <col min="6145" max="6155" width="9.140625" style="5" hidden="1" customWidth="1"/>
    <col min="6156" max="6400" width="0" style="5" hidden="1"/>
    <col min="6401" max="6411" width="9.140625" style="5" hidden="1" customWidth="1"/>
    <col min="6412" max="6656" width="0" style="5" hidden="1"/>
    <col min="6657" max="6667" width="9.140625" style="5" hidden="1" customWidth="1"/>
    <col min="6668" max="6912" width="0" style="5" hidden="1"/>
    <col min="6913" max="6923" width="9.140625" style="5" hidden="1" customWidth="1"/>
    <col min="6924" max="7168" width="0" style="5" hidden="1"/>
    <col min="7169" max="7179" width="9.140625" style="5" hidden="1" customWidth="1"/>
    <col min="7180" max="7424" width="0" style="5" hidden="1"/>
    <col min="7425" max="7435" width="9.140625" style="5" hidden="1" customWidth="1"/>
    <col min="7436" max="7680" width="0" style="5" hidden="1"/>
    <col min="7681" max="7691" width="9.140625" style="5" hidden="1" customWidth="1"/>
    <col min="7692" max="7936" width="0" style="5" hidden="1"/>
    <col min="7937" max="7947" width="9.140625" style="5" hidden="1" customWidth="1"/>
    <col min="7948" max="8192" width="0" style="5" hidden="1"/>
    <col min="8193" max="8203" width="9.140625" style="5" hidden="1" customWidth="1"/>
    <col min="8204" max="8448" width="0" style="5" hidden="1"/>
    <col min="8449" max="8459" width="9.140625" style="5" hidden="1" customWidth="1"/>
    <col min="8460" max="8704" width="0" style="5" hidden="1"/>
    <col min="8705" max="8715" width="9.140625" style="5" hidden="1" customWidth="1"/>
    <col min="8716" max="8960" width="0" style="5" hidden="1"/>
    <col min="8961" max="8971" width="9.140625" style="5" hidden="1" customWidth="1"/>
    <col min="8972" max="9216" width="0" style="5" hidden="1"/>
    <col min="9217" max="9227" width="9.140625" style="5" hidden="1" customWidth="1"/>
    <col min="9228" max="9472" width="0" style="5" hidden="1"/>
    <col min="9473" max="9483" width="9.140625" style="5" hidden="1" customWidth="1"/>
    <col min="9484" max="9728" width="0" style="5" hidden="1"/>
    <col min="9729" max="9739" width="9.140625" style="5" hidden="1" customWidth="1"/>
    <col min="9740" max="9984" width="0" style="5" hidden="1"/>
    <col min="9985" max="9995" width="9.140625" style="5" hidden="1" customWidth="1"/>
    <col min="9996" max="10240" width="0" style="5" hidden="1"/>
    <col min="10241" max="10251" width="9.140625" style="5" hidden="1" customWidth="1"/>
    <col min="10252" max="10496" width="0" style="5" hidden="1"/>
    <col min="10497" max="10507" width="9.140625" style="5" hidden="1" customWidth="1"/>
    <col min="10508" max="10752" width="0" style="5" hidden="1"/>
    <col min="10753" max="10763" width="9.140625" style="5" hidden="1" customWidth="1"/>
    <col min="10764" max="11008" width="0" style="5" hidden="1"/>
    <col min="11009" max="11019" width="9.140625" style="5" hidden="1" customWidth="1"/>
    <col min="11020" max="11264" width="0" style="5" hidden="1"/>
    <col min="11265" max="11275" width="9.140625" style="5" hidden="1" customWidth="1"/>
    <col min="11276" max="11520" width="0" style="5" hidden="1"/>
    <col min="11521" max="11531" width="9.140625" style="5" hidden="1" customWidth="1"/>
    <col min="11532" max="11776" width="0" style="5" hidden="1"/>
    <col min="11777" max="11787" width="9.140625" style="5" hidden="1" customWidth="1"/>
    <col min="11788" max="12032" width="0" style="5" hidden="1"/>
    <col min="12033" max="12043" width="9.140625" style="5" hidden="1" customWidth="1"/>
    <col min="12044" max="12288" width="0" style="5" hidden="1"/>
    <col min="12289" max="12299" width="9.140625" style="5" hidden="1" customWidth="1"/>
    <col min="12300" max="12544" width="0" style="5" hidden="1"/>
    <col min="12545" max="12555" width="9.140625" style="5" hidden="1" customWidth="1"/>
    <col min="12556" max="12800" width="0" style="5" hidden="1"/>
    <col min="12801" max="12811" width="9.140625" style="5" hidden="1" customWidth="1"/>
    <col min="12812" max="13056" width="0" style="5" hidden="1"/>
    <col min="13057" max="13067" width="9.140625" style="5" hidden="1" customWidth="1"/>
    <col min="13068" max="13312" width="0" style="5" hidden="1"/>
    <col min="13313" max="13323" width="9.140625" style="5" hidden="1" customWidth="1"/>
    <col min="13324" max="13568" width="0" style="5" hidden="1"/>
    <col min="13569" max="13579" width="9.140625" style="5" hidden="1" customWidth="1"/>
    <col min="13580" max="13824" width="0" style="5" hidden="1"/>
    <col min="13825" max="13835" width="9.140625" style="5" hidden="1" customWidth="1"/>
    <col min="13836" max="14080" width="0" style="5" hidden="1"/>
    <col min="14081" max="14091" width="9.140625" style="5" hidden="1" customWidth="1"/>
    <col min="14092" max="14336" width="0" style="5" hidden="1"/>
    <col min="14337" max="14347" width="9.140625" style="5" hidden="1" customWidth="1"/>
    <col min="14348" max="14592" width="0" style="5" hidden="1"/>
    <col min="14593" max="14603" width="9.140625" style="5" hidden="1" customWidth="1"/>
    <col min="14604" max="14848" width="0" style="5" hidden="1"/>
    <col min="14849" max="14859" width="9.140625" style="5" hidden="1" customWidth="1"/>
    <col min="14860" max="15104" width="0" style="5" hidden="1"/>
    <col min="15105" max="15115" width="9.140625" style="5" hidden="1" customWidth="1"/>
    <col min="15116" max="15360" width="0" style="5" hidden="1"/>
    <col min="15361" max="15371" width="9.140625" style="5" hidden="1" customWidth="1"/>
    <col min="15372" max="15616" width="0" style="5" hidden="1"/>
    <col min="15617" max="15627" width="9.140625" style="5" hidden="1" customWidth="1"/>
    <col min="15628" max="15872" width="0" style="5" hidden="1"/>
    <col min="15873" max="15883" width="9.140625" style="5" hidden="1" customWidth="1"/>
    <col min="15884" max="16128" width="0" style="5" hidden="1"/>
    <col min="16129" max="16139" width="9.140625" style="5" hidden="1" customWidth="1"/>
    <col min="16140" max="16384" width="0" style="5" hidden="1"/>
  </cols>
  <sheetData>
    <row r="1" spans="1:11" x14ac:dyDescent="0.2">
      <c r="A1" s="1"/>
      <c r="B1" s="2"/>
      <c r="C1" s="2"/>
      <c r="D1" s="2"/>
      <c r="E1" s="2"/>
      <c r="F1" s="3"/>
      <c r="G1" s="2"/>
      <c r="H1" s="2"/>
      <c r="I1" s="2"/>
      <c r="J1" s="2"/>
      <c r="K1" s="4"/>
    </row>
    <row r="2" spans="1:11" ht="140.1" customHeight="1" x14ac:dyDescent="0.2">
      <c r="A2" s="6"/>
      <c r="B2" s="7"/>
      <c r="C2" s="7"/>
      <c r="D2" s="7"/>
      <c r="E2" s="7"/>
      <c r="F2" s="7"/>
      <c r="G2" s="7"/>
      <c r="I2" s="7"/>
      <c r="J2" s="7"/>
      <c r="K2" s="8"/>
    </row>
    <row r="3" spans="1:11" s="13" customFormat="1" ht="23.25" x14ac:dyDescent="0.25">
      <c r="A3" s="10"/>
      <c r="B3" s="11"/>
      <c r="C3" s="11"/>
      <c r="D3" s="11"/>
      <c r="E3" s="62" t="s">
        <v>53</v>
      </c>
      <c r="F3" s="62"/>
      <c r="G3" s="62"/>
      <c r="H3" s="62"/>
      <c r="I3" s="62"/>
      <c r="J3" s="62"/>
      <c r="K3" s="62"/>
    </row>
    <row r="4" spans="1:11" s="13" customFormat="1" ht="15" x14ac:dyDescent="0.25">
      <c r="A4" s="10"/>
      <c r="B4" s="11"/>
      <c r="C4" s="11"/>
      <c r="D4" s="12"/>
      <c r="E4" s="63" t="s">
        <v>54</v>
      </c>
      <c r="F4" s="63"/>
      <c r="G4" s="63"/>
      <c r="H4" s="63"/>
      <c r="I4" s="63"/>
      <c r="J4" s="63"/>
      <c r="K4" s="63"/>
    </row>
    <row r="5" spans="1:11" s="13" customFormat="1" ht="15" x14ac:dyDescent="0.25">
      <c r="A5" s="10"/>
      <c r="B5" s="11"/>
      <c r="C5" s="11"/>
      <c r="D5" s="12"/>
      <c r="E5" s="9"/>
      <c r="F5" s="9"/>
      <c r="G5" s="9"/>
      <c r="H5" s="9"/>
      <c r="I5" s="9"/>
      <c r="J5" s="9"/>
      <c r="K5" s="9"/>
    </row>
    <row r="6" spans="1:11" s="13" customFormat="1" ht="24.75" customHeight="1" x14ac:dyDescent="0.25">
      <c r="A6" s="10"/>
      <c r="B6" s="11"/>
      <c r="C6" s="11"/>
      <c r="D6" s="12"/>
      <c r="E6" s="64" t="s">
        <v>61</v>
      </c>
      <c r="F6" s="64"/>
      <c r="G6" s="64"/>
      <c r="H6" s="64"/>
      <c r="I6" s="64"/>
      <c r="J6" s="64"/>
      <c r="K6" s="64"/>
    </row>
    <row r="7" spans="1:11" s="13" customFormat="1" ht="22.5" customHeight="1" x14ac:dyDescent="0.25">
      <c r="A7" s="10"/>
      <c r="B7" s="11"/>
      <c r="C7" s="11"/>
      <c r="E7" s="9" t="s">
        <v>55</v>
      </c>
      <c r="F7" s="9"/>
      <c r="G7" s="9"/>
      <c r="H7" s="9"/>
      <c r="I7" s="9"/>
      <c r="J7" s="9"/>
      <c r="K7" s="9"/>
    </row>
    <row r="8" spans="1:11" s="13" customFormat="1" ht="26.25" customHeight="1" x14ac:dyDescent="0.25">
      <c r="A8" s="10"/>
      <c r="B8" s="11"/>
      <c r="C8" s="11"/>
      <c r="D8" s="12"/>
      <c r="E8" s="65" t="s">
        <v>94</v>
      </c>
      <c r="F8" s="63"/>
      <c r="G8" s="63"/>
      <c r="H8" s="63"/>
      <c r="I8" s="63"/>
      <c r="J8" s="63"/>
      <c r="K8" s="63"/>
    </row>
    <row r="9" spans="1:11" s="13" customFormat="1" ht="53.25" customHeight="1" x14ac:dyDescent="0.25">
      <c r="A9" s="10"/>
      <c r="B9" s="11"/>
      <c r="C9" s="11"/>
      <c r="E9" s="66" t="s">
        <v>95</v>
      </c>
      <c r="F9" s="66"/>
      <c r="G9" s="66"/>
      <c r="H9" s="66"/>
      <c r="I9" s="66"/>
      <c r="J9" s="66"/>
      <c r="K9" s="66"/>
    </row>
    <row r="10" spans="1:11" s="13" customFormat="1" x14ac:dyDescent="0.25">
      <c r="A10" s="10"/>
      <c r="B10" s="11"/>
      <c r="C10" s="11"/>
      <c r="E10" s="11"/>
      <c r="F10" s="11"/>
      <c r="G10" s="11"/>
      <c r="H10" s="11"/>
      <c r="I10" s="11"/>
      <c r="J10" s="11"/>
      <c r="K10" s="11"/>
    </row>
    <row r="11" spans="1:11" s="13" customFormat="1" ht="76.5" customHeight="1" x14ac:dyDescent="0.25">
      <c r="A11" s="10"/>
      <c r="B11" s="11"/>
      <c r="C11" s="11"/>
      <c r="D11" s="11"/>
      <c r="E11" s="67" t="s">
        <v>62</v>
      </c>
      <c r="F11" s="67"/>
      <c r="G11" s="67"/>
      <c r="H11" s="67"/>
      <c r="I11" s="67"/>
      <c r="J11" s="67"/>
      <c r="K11" s="67"/>
    </row>
    <row r="12" spans="1:11" s="13" customFormat="1" ht="15" x14ac:dyDescent="0.25">
      <c r="A12" s="10"/>
      <c r="B12" s="11"/>
      <c r="C12" s="11"/>
      <c r="E12" s="14"/>
      <c r="F12" s="14"/>
      <c r="G12" s="14"/>
      <c r="H12" s="14"/>
      <c r="I12" s="14"/>
      <c r="J12" s="15"/>
      <c r="K12" s="15"/>
    </row>
    <row r="13" spans="1:11" s="13" customFormat="1" ht="33" customHeight="1" x14ac:dyDescent="0.25">
      <c r="A13" s="10"/>
      <c r="B13" s="11"/>
      <c r="C13" s="11"/>
      <c r="D13" s="11"/>
      <c r="E13" s="61" t="s">
        <v>63</v>
      </c>
      <c r="F13" s="61"/>
      <c r="G13" s="61"/>
      <c r="H13" s="61"/>
      <c r="I13" s="61"/>
      <c r="J13" s="61"/>
      <c r="K13" s="61"/>
    </row>
    <row r="14" spans="1:11" s="13" customFormat="1" x14ac:dyDescent="0.25">
      <c r="A14" s="10"/>
      <c r="B14" s="11"/>
      <c r="C14" s="11"/>
      <c r="D14" s="11"/>
      <c r="E14" s="11"/>
      <c r="F14" s="11"/>
      <c r="G14" s="11"/>
      <c r="H14" s="11"/>
      <c r="I14" s="11"/>
      <c r="J14" s="11"/>
      <c r="K14" s="18"/>
    </row>
    <row r="15" spans="1:11" s="13" customFormat="1" ht="15" x14ac:dyDescent="0.25">
      <c r="A15" s="10"/>
      <c r="B15" s="11"/>
      <c r="C15" s="11"/>
      <c r="D15" s="11"/>
      <c r="E15" s="19" t="s">
        <v>56</v>
      </c>
      <c r="F15" s="11"/>
      <c r="G15" s="11"/>
      <c r="I15" s="11"/>
      <c r="J15" s="11"/>
      <c r="K15" s="18"/>
    </row>
    <row r="16" spans="1:11" x14ac:dyDescent="0.2">
      <c r="A16" s="6"/>
      <c r="B16" s="7"/>
      <c r="C16" s="7"/>
      <c r="D16" s="7"/>
      <c r="F16" s="20" t="s">
        <v>57</v>
      </c>
      <c r="G16" s="7"/>
      <c r="I16" s="7"/>
      <c r="J16" s="7"/>
      <c r="K16" s="8"/>
    </row>
    <row r="17" spans="1:11" x14ac:dyDescent="0.2">
      <c r="A17" s="6"/>
      <c r="B17" s="7"/>
      <c r="C17" s="7"/>
      <c r="D17" s="7"/>
      <c r="G17" s="7"/>
      <c r="I17" s="7"/>
      <c r="J17" s="7"/>
      <c r="K17" s="8"/>
    </row>
    <row r="18" spans="1:11" x14ac:dyDescent="0.2">
      <c r="A18" s="16" t="s">
        <v>58</v>
      </c>
      <c r="B18" s="7"/>
      <c r="C18" s="7"/>
      <c r="D18" s="7"/>
      <c r="G18" s="7"/>
      <c r="I18" s="7"/>
      <c r="J18" s="7"/>
      <c r="K18" s="8"/>
    </row>
    <row r="19" spans="1:11" x14ac:dyDescent="0.2">
      <c r="A19" s="17" t="s">
        <v>59</v>
      </c>
      <c r="B19" s="7"/>
      <c r="C19" s="7"/>
      <c r="D19" s="7"/>
      <c r="F19" s="20"/>
      <c r="G19" s="7"/>
      <c r="I19" s="7"/>
      <c r="J19" s="7"/>
      <c r="K19" s="8"/>
    </row>
    <row r="20" spans="1:11" x14ac:dyDescent="0.2">
      <c r="A20" s="17" t="s">
        <v>60</v>
      </c>
      <c r="B20" s="7"/>
      <c r="C20" s="7"/>
      <c r="D20" s="7"/>
      <c r="E20" s="21"/>
      <c r="F20" s="20"/>
      <c r="G20" s="7"/>
      <c r="I20" s="7"/>
      <c r="J20" s="7"/>
      <c r="K20" s="8"/>
    </row>
    <row r="21" spans="1:11" x14ac:dyDescent="0.2">
      <c r="I21" s="7"/>
      <c r="J21" s="7"/>
      <c r="K21" s="8"/>
    </row>
    <row r="22" spans="1:11" hidden="1" x14ac:dyDescent="0.2">
      <c r="B22" s="7"/>
      <c r="C22" s="7"/>
      <c r="D22" s="7"/>
      <c r="E22" s="7"/>
      <c r="F22" s="7"/>
      <c r="G22" s="7"/>
      <c r="I22" s="7"/>
      <c r="J22" s="7"/>
      <c r="K22" s="8"/>
    </row>
    <row r="23" spans="1:11" hidden="1" x14ac:dyDescent="0.2">
      <c r="B23" s="7"/>
      <c r="C23" s="7"/>
      <c r="D23" s="7"/>
      <c r="E23" s="7"/>
      <c r="F23" s="7"/>
      <c r="G23" s="7"/>
      <c r="I23" s="7"/>
      <c r="J23" s="7"/>
      <c r="K23" s="8"/>
    </row>
    <row r="24" spans="1:11" hidden="1" x14ac:dyDescent="0.2">
      <c r="B24" s="7"/>
      <c r="C24" s="7"/>
      <c r="D24" s="7"/>
      <c r="E24" s="7"/>
      <c r="F24" s="7"/>
      <c r="G24" s="7"/>
      <c r="I24" s="7"/>
      <c r="J24" s="7"/>
      <c r="K24" s="8"/>
    </row>
    <row r="25" spans="1:11" ht="12.75" hidden="1" customHeight="1" x14ac:dyDescent="0.2"/>
    <row r="26" spans="1:11" ht="12.75" hidden="1" customHeight="1" x14ac:dyDescent="0.2"/>
    <row r="27" spans="1:11" ht="12.75" hidden="1" customHeight="1" x14ac:dyDescent="0.2"/>
    <row r="28" spans="1:11" ht="12.75" hidden="1" customHeight="1" x14ac:dyDescent="0.2"/>
    <row r="29" spans="1:11" ht="12.75" hidden="1" customHeight="1" x14ac:dyDescent="0.2"/>
    <row r="30" spans="1:11" ht="12.75" hidden="1" customHeight="1" x14ac:dyDescent="0.2"/>
    <row r="31" spans="1:11" ht="12.75" hidden="1" customHeight="1" x14ac:dyDescent="0.2"/>
    <row r="32" spans="1:11" ht="12.75" hidden="1" customHeight="1" x14ac:dyDescent="0.2"/>
    <row r="33" ht="12.75" hidden="1" customHeight="1" x14ac:dyDescent="0.2"/>
    <row r="34" ht="12.75" hidden="1" customHeight="1" x14ac:dyDescent="0.2"/>
    <row r="35" ht="12.75" hidden="1" customHeight="1" x14ac:dyDescent="0.2"/>
    <row r="36" ht="12.75" hidden="1" customHeight="1" x14ac:dyDescent="0.2"/>
    <row r="37" ht="12.75" hidden="1" customHeight="1" x14ac:dyDescent="0.2"/>
    <row r="38" ht="12.75" hidden="1" customHeight="1" x14ac:dyDescent="0.2"/>
    <row r="39" ht="12.75" hidden="1" customHeight="1" x14ac:dyDescent="0.2"/>
  </sheetData>
  <sheetProtection password="CF5A" sheet="1" objects="1" scenarios="1" selectLockedCells="1" selectUnlockedCells="1"/>
  <mergeCells count="7">
    <mergeCell ref="E13:K13"/>
    <mergeCell ref="E3:K3"/>
    <mergeCell ref="E4:K4"/>
    <mergeCell ref="E6:K6"/>
    <mergeCell ref="E8:K8"/>
    <mergeCell ref="E9:K9"/>
    <mergeCell ref="E11:K11"/>
  </mergeCells>
  <hyperlinks>
    <hyperlink ref="F16" r:id="rId1"/>
  </hyperlinks>
  <pageMargins left="0.75" right="0.75" top="1" bottom="1" header="0.5" footer="0.5"/>
  <pageSetup paperSize="9" orientation="portrait" verticalDpi="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7"/>
  <sheetViews>
    <sheetView workbookViewId="0">
      <selection activeCell="O15" sqref="O15"/>
    </sheetView>
  </sheetViews>
  <sheetFormatPr defaultRowHeight="15" x14ac:dyDescent="0.25"/>
  <cols>
    <col min="1" max="2" width="9.140625" style="22"/>
    <col min="3" max="3" width="10.140625" style="22" customWidth="1"/>
    <col min="4" max="4" width="11.42578125" style="22" customWidth="1"/>
    <col min="5" max="16384" width="9.140625" style="22"/>
  </cols>
  <sheetData>
    <row r="1" spans="1:1" x14ac:dyDescent="0.25">
      <c r="A1" s="24" t="s">
        <v>0</v>
      </c>
    </row>
    <row r="20" spans="1:5" x14ac:dyDescent="0.25">
      <c r="A20" s="25"/>
      <c r="B20" s="25"/>
      <c r="C20" s="26"/>
      <c r="D20" s="26"/>
      <c r="E20" s="27"/>
    </row>
    <row r="21" spans="1:5" x14ac:dyDescent="0.25">
      <c r="A21" s="28"/>
      <c r="B21" s="28"/>
      <c r="C21" s="29"/>
      <c r="D21" s="29"/>
      <c r="E21" s="27"/>
    </row>
    <row r="22" spans="1:5" x14ac:dyDescent="0.25">
      <c r="A22" s="28"/>
      <c r="B22" s="28"/>
      <c r="C22" s="29"/>
      <c r="D22" s="29"/>
      <c r="E22" s="27"/>
    </row>
    <row r="23" spans="1:5" x14ac:dyDescent="0.25">
      <c r="A23" s="28"/>
      <c r="B23" s="28"/>
      <c r="C23" s="29"/>
      <c r="D23" s="29"/>
      <c r="E23" s="27"/>
    </row>
    <row r="24" spans="1:5" x14ac:dyDescent="0.25">
      <c r="A24" s="27"/>
      <c r="B24" s="27"/>
      <c r="C24" s="27"/>
      <c r="D24" s="27"/>
      <c r="E24" s="27"/>
    </row>
    <row r="25" spans="1:5" x14ac:dyDescent="0.25">
      <c r="A25" s="27"/>
      <c r="B25" s="27"/>
      <c r="C25" s="27"/>
      <c r="D25" s="27"/>
      <c r="E25" s="27"/>
    </row>
    <row r="26" spans="1:5" x14ac:dyDescent="0.25">
      <c r="A26" s="30"/>
    </row>
    <row r="27" spans="1:5" x14ac:dyDescent="0.25">
      <c r="A27" s="30"/>
    </row>
    <row r="28" spans="1:5" x14ac:dyDescent="0.25">
      <c r="A28" s="30"/>
    </row>
    <row r="29" spans="1:5" x14ac:dyDescent="0.25">
      <c r="A29" s="30"/>
    </row>
    <row r="30" spans="1:5" x14ac:dyDescent="0.25">
      <c r="A30" s="30"/>
    </row>
    <row r="31" spans="1:5" x14ac:dyDescent="0.25">
      <c r="A31" s="30"/>
    </row>
    <row r="32" spans="1:5" x14ac:dyDescent="0.25">
      <c r="A32" s="31" t="s">
        <v>17</v>
      </c>
    </row>
    <row r="33" spans="1:5" x14ac:dyDescent="0.25">
      <c r="A33" s="68" t="s">
        <v>64</v>
      </c>
      <c r="B33" s="69"/>
      <c r="C33" s="32"/>
      <c r="D33" s="33"/>
      <c r="E33" s="34"/>
    </row>
    <row r="34" spans="1:5" x14ac:dyDescent="0.25">
      <c r="A34" s="35" t="s">
        <v>66</v>
      </c>
      <c r="B34" s="35"/>
      <c r="C34" s="35" t="s">
        <v>65</v>
      </c>
      <c r="D34" s="35"/>
      <c r="E34" s="35"/>
    </row>
    <row r="35" spans="1:5" x14ac:dyDescent="0.25">
      <c r="A35" s="35" t="s">
        <v>67</v>
      </c>
      <c r="B35" s="35"/>
      <c r="C35" s="35" t="s">
        <v>68</v>
      </c>
      <c r="D35" s="35"/>
      <c r="E35" s="35"/>
    </row>
    <row r="36" spans="1:5" x14ac:dyDescent="0.25">
      <c r="A36" s="35" t="s">
        <v>69</v>
      </c>
      <c r="B36" s="35"/>
      <c r="C36" s="35" t="s">
        <v>70</v>
      </c>
      <c r="D36" s="35"/>
      <c r="E36" s="35"/>
    </row>
    <row r="37" spans="1:5" x14ac:dyDescent="0.25">
      <c r="A37" s="36"/>
    </row>
    <row r="38" spans="1:5" x14ac:dyDescent="0.25">
      <c r="A38" s="31" t="s">
        <v>18</v>
      </c>
    </row>
    <row r="39" spans="1:5" x14ac:dyDescent="0.25">
      <c r="A39" s="68" t="s">
        <v>64</v>
      </c>
      <c r="B39" s="69"/>
      <c r="C39" s="32"/>
      <c r="D39" s="33"/>
      <c r="E39" s="37"/>
    </row>
    <row r="40" spans="1:5" x14ac:dyDescent="0.25">
      <c r="A40" s="38" t="s">
        <v>19</v>
      </c>
      <c r="B40" s="39"/>
      <c r="C40" s="40">
        <v>124.1</v>
      </c>
      <c r="D40" s="39"/>
    </row>
    <row r="41" spans="1:5" x14ac:dyDescent="0.25">
      <c r="A41" s="38" t="s">
        <v>20</v>
      </c>
      <c r="B41" s="39"/>
      <c r="C41" s="41">
        <v>112.19</v>
      </c>
      <c r="D41" s="39"/>
    </row>
    <row r="42" spans="1:5" x14ac:dyDescent="0.25">
      <c r="A42" s="38" t="s">
        <v>21</v>
      </c>
      <c r="B42" s="39"/>
      <c r="C42" s="41">
        <v>120.86</v>
      </c>
      <c r="D42" s="39"/>
    </row>
    <row r="43" spans="1:5" x14ac:dyDescent="0.25">
      <c r="A43" s="36"/>
    </row>
    <row r="44" spans="1:5" x14ac:dyDescent="0.25">
      <c r="A44" s="31" t="s">
        <v>22</v>
      </c>
    </row>
    <row r="45" spans="1:5" x14ac:dyDescent="0.25">
      <c r="A45" s="68" t="s">
        <v>64</v>
      </c>
      <c r="B45" s="69"/>
      <c r="C45" s="32"/>
      <c r="D45" s="33"/>
      <c r="E45" s="37"/>
    </row>
    <row r="46" spans="1:5" x14ac:dyDescent="0.25">
      <c r="A46" s="38" t="s">
        <v>66</v>
      </c>
      <c r="B46" s="39"/>
      <c r="C46" s="41" t="s">
        <v>72</v>
      </c>
      <c r="D46" s="39"/>
    </row>
    <row r="47" spans="1:5" x14ac:dyDescent="0.25">
      <c r="A47" s="38" t="s">
        <v>67</v>
      </c>
      <c r="B47" s="39"/>
      <c r="C47" s="41" t="s">
        <v>73</v>
      </c>
      <c r="D47" s="39"/>
    </row>
    <row r="48" spans="1:5" x14ac:dyDescent="0.25">
      <c r="A48" s="38" t="s">
        <v>69</v>
      </c>
      <c r="B48" s="39"/>
      <c r="C48" s="41" t="s">
        <v>75</v>
      </c>
      <c r="D48" s="39"/>
    </row>
    <row r="50" spans="1:7" x14ac:dyDescent="0.25">
      <c r="A50" s="31" t="s">
        <v>23</v>
      </c>
    </row>
    <row r="51" spans="1:7" x14ac:dyDescent="0.25">
      <c r="A51" s="68" t="s">
        <v>64</v>
      </c>
      <c r="B51" s="69"/>
      <c r="C51" s="32"/>
      <c r="D51" s="33"/>
      <c r="E51" s="37"/>
    </row>
    <row r="52" spans="1:7" x14ac:dyDescent="0.25">
      <c r="A52" s="38" t="s">
        <v>19</v>
      </c>
      <c r="B52" s="39"/>
      <c r="C52" s="42">
        <v>0.35</v>
      </c>
      <c r="D52" s="39"/>
    </row>
    <row r="53" spans="1:7" x14ac:dyDescent="0.25">
      <c r="A53" s="38" t="s">
        <v>67</v>
      </c>
      <c r="B53" s="39"/>
      <c r="C53" s="42">
        <v>0.74099999999999999</v>
      </c>
      <c r="D53" s="39"/>
    </row>
    <row r="54" spans="1:7" x14ac:dyDescent="0.25">
      <c r="A54" s="38" t="s">
        <v>69</v>
      </c>
      <c r="B54" s="39"/>
      <c r="C54" s="42">
        <v>0.25900000000000001</v>
      </c>
      <c r="D54" s="39"/>
    </row>
    <row r="55" spans="1:7" x14ac:dyDescent="0.25">
      <c r="A55" s="36"/>
    </row>
    <row r="56" spans="1:7" x14ac:dyDescent="0.25">
      <c r="A56" s="31" t="s">
        <v>24</v>
      </c>
    </row>
    <row r="57" spans="1:7" x14ac:dyDescent="0.25">
      <c r="A57" s="68" t="s">
        <v>64</v>
      </c>
      <c r="B57" s="69"/>
      <c r="C57" s="32"/>
      <c r="D57" s="33"/>
      <c r="E57" s="37"/>
    </row>
    <row r="58" spans="1:7" x14ac:dyDescent="0.25">
      <c r="A58" s="38" t="s">
        <v>66</v>
      </c>
      <c r="B58" s="39"/>
      <c r="C58" s="41" t="s">
        <v>71</v>
      </c>
      <c r="D58" s="39"/>
    </row>
    <row r="59" spans="1:7" x14ac:dyDescent="0.25">
      <c r="A59" s="38" t="s">
        <v>67</v>
      </c>
      <c r="B59" s="39"/>
      <c r="C59" s="41" t="s">
        <v>76</v>
      </c>
      <c r="D59" s="39"/>
    </row>
    <row r="60" spans="1:7" x14ac:dyDescent="0.25">
      <c r="A60" s="38" t="s">
        <v>69</v>
      </c>
      <c r="B60" s="39"/>
      <c r="C60" s="41" t="s">
        <v>74</v>
      </c>
      <c r="D60" s="39"/>
    </row>
    <row r="61" spans="1:7" x14ac:dyDescent="0.25">
      <c r="A61" s="36"/>
    </row>
    <row r="62" spans="1:7" x14ac:dyDescent="0.25">
      <c r="A62" s="31" t="s">
        <v>25</v>
      </c>
    </row>
    <row r="63" spans="1:7" x14ac:dyDescent="0.25">
      <c r="A63" s="68" t="s">
        <v>64</v>
      </c>
      <c r="B63" s="69"/>
      <c r="C63" s="32"/>
      <c r="D63" s="33"/>
      <c r="E63" s="33"/>
    </row>
    <row r="64" spans="1:7" x14ac:dyDescent="0.25">
      <c r="A64" s="38" t="s">
        <v>66</v>
      </c>
      <c r="B64" s="39"/>
      <c r="C64" s="41" t="s">
        <v>41</v>
      </c>
      <c r="D64" s="41"/>
      <c r="E64" s="41"/>
      <c r="F64" s="41"/>
      <c r="G64" s="39"/>
    </row>
    <row r="65" spans="1:7" x14ac:dyDescent="0.25">
      <c r="A65" s="38" t="s">
        <v>67</v>
      </c>
      <c r="B65" s="39"/>
      <c r="C65" s="41" t="s">
        <v>42</v>
      </c>
      <c r="D65" s="41"/>
      <c r="E65" s="41"/>
      <c r="F65" s="41"/>
      <c r="G65" s="39"/>
    </row>
    <row r="66" spans="1:7" x14ac:dyDescent="0.25">
      <c r="A66" s="38" t="s">
        <v>21</v>
      </c>
      <c r="B66" s="39"/>
      <c r="C66" s="41" t="s">
        <v>40</v>
      </c>
      <c r="D66" s="41"/>
      <c r="E66" s="41"/>
      <c r="F66" s="41"/>
      <c r="G66" s="39"/>
    </row>
    <row r="67" spans="1:7" x14ac:dyDescent="0.25">
      <c r="A67" s="36"/>
    </row>
  </sheetData>
  <mergeCells count="6">
    <mergeCell ref="A63:B63"/>
    <mergeCell ref="A33:B33"/>
    <mergeCell ref="A39:B39"/>
    <mergeCell ref="A45:B45"/>
    <mergeCell ref="A51:B51"/>
    <mergeCell ref="A57:B5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7"/>
  <sheetViews>
    <sheetView workbookViewId="0">
      <selection activeCell="F5" sqref="F5"/>
    </sheetView>
  </sheetViews>
  <sheetFormatPr defaultRowHeight="15" x14ac:dyDescent="0.25"/>
  <cols>
    <col min="1" max="1" width="5" style="22" customWidth="1"/>
    <col min="2" max="2" width="52.42578125" style="22" customWidth="1"/>
    <col min="3" max="16384" width="9.140625" style="22"/>
  </cols>
  <sheetData>
    <row r="2" spans="1:9" x14ac:dyDescent="0.25">
      <c r="A2" s="52" t="s">
        <v>7</v>
      </c>
      <c r="B2" s="53"/>
      <c r="C2" s="53"/>
      <c r="D2" s="54"/>
    </row>
    <row r="4" spans="1:9" x14ac:dyDescent="0.25">
      <c r="B4" s="55" t="s">
        <v>5</v>
      </c>
      <c r="C4" s="56" t="s">
        <v>6</v>
      </c>
      <c r="D4" s="57">
        <v>0.08</v>
      </c>
    </row>
    <row r="5" spans="1:9" ht="18" x14ac:dyDescent="0.25">
      <c r="B5" s="55" t="s">
        <v>26</v>
      </c>
      <c r="C5" s="58" t="s">
        <v>77</v>
      </c>
      <c r="D5" s="59">
        <v>2.1</v>
      </c>
    </row>
    <row r="6" spans="1:9" ht="18" x14ac:dyDescent="0.25">
      <c r="B6" s="55" t="s">
        <v>27</v>
      </c>
      <c r="C6" s="58" t="s">
        <v>78</v>
      </c>
      <c r="D6" s="60">
        <v>2.25</v>
      </c>
    </row>
    <row r="7" spans="1:9" ht="18" x14ac:dyDescent="0.25">
      <c r="B7" s="55" t="s">
        <v>28</v>
      </c>
      <c r="C7" s="58" t="s">
        <v>79</v>
      </c>
      <c r="D7" s="60">
        <v>2.4500000000000002</v>
      </c>
    </row>
    <row r="8" spans="1:9" ht="18" x14ac:dyDescent="0.25">
      <c r="B8" s="55" t="s">
        <v>29</v>
      </c>
      <c r="C8" s="58" t="s">
        <v>80</v>
      </c>
      <c r="D8" s="60">
        <v>149</v>
      </c>
    </row>
    <row r="9" spans="1:9" ht="18" x14ac:dyDescent="0.25">
      <c r="B9" s="55" t="s">
        <v>30</v>
      </c>
      <c r="C9" s="58" t="s">
        <v>81</v>
      </c>
      <c r="D9" s="60">
        <v>134</v>
      </c>
    </row>
    <row r="12" spans="1:9" x14ac:dyDescent="0.25">
      <c r="A12" s="52" t="s">
        <v>4</v>
      </c>
      <c r="B12" s="53"/>
      <c r="C12" s="53"/>
      <c r="D12" s="54"/>
    </row>
    <row r="14" spans="1:9" x14ac:dyDescent="0.25">
      <c r="B14" s="55" t="s">
        <v>5</v>
      </c>
      <c r="C14" s="56" t="s">
        <v>6</v>
      </c>
      <c r="D14" s="57">
        <v>0.1</v>
      </c>
    </row>
    <row r="15" spans="1:9" x14ac:dyDescent="0.25">
      <c r="B15" s="55" t="s">
        <v>32</v>
      </c>
      <c r="C15" s="58" t="s">
        <v>31</v>
      </c>
      <c r="D15" s="60">
        <v>8</v>
      </c>
    </row>
    <row r="16" spans="1:9" ht="18" x14ac:dyDescent="0.25">
      <c r="B16" s="55" t="s">
        <v>30</v>
      </c>
      <c r="C16" s="58" t="s">
        <v>81</v>
      </c>
      <c r="D16" s="60">
        <v>108</v>
      </c>
      <c r="I16" s="23"/>
    </row>
    <row r="19" spans="1:4" x14ac:dyDescent="0.25">
      <c r="A19" s="52" t="s">
        <v>39</v>
      </c>
      <c r="B19" s="53"/>
      <c r="C19" s="53"/>
      <c r="D19" s="54"/>
    </row>
    <row r="21" spans="1:4" x14ac:dyDescent="0.25">
      <c r="B21" s="55" t="s">
        <v>5</v>
      </c>
      <c r="C21" s="56" t="s">
        <v>6</v>
      </c>
      <c r="D21" s="57">
        <v>0.12</v>
      </c>
    </row>
    <row r="22" spans="1:4" ht="18" x14ac:dyDescent="0.25">
      <c r="B22" s="55" t="s">
        <v>43</v>
      </c>
      <c r="C22" s="58" t="s">
        <v>82</v>
      </c>
      <c r="D22" s="60">
        <v>1.8</v>
      </c>
    </row>
    <row r="23" spans="1:4" ht="18" x14ac:dyDescent="0.25">
      <c r="B23" s="55" t="s">
        <v>44</v>
      </c>
      <c r="C23" s="58" t="s">
        <v>83</v>
      </c>
      <c r="D23" s="57">
        <v>0.18</v>
      </c>
    </row>
    <row r="24" spans="1:4" ht="18" x14ac:dyDescent="0.25">
      <c r="B24" s="55" t="s">
        <v>45</v>
      </c>
      <c r="C24" s="58" t="s">
        <v>84</v>
      </c>
      <c r="D24" s="60">
        <v>3</v>
      </c>
    </row>
    <row r="25" spans="1:4" ht="18" x14ac:dyDescent="0.25">
      <c r="B25" s="55" t="s">
        <v>46</v>
      </c>
      <c r="C25" s="58" t="s">
        <v>85</v>
      </c>
      <c r="D25" s="57">
        <v>0.3</v>
      </c>
    </row>
    <row r="26" spans="1:4" ht="18" x14ac:dyDescent="0.25">
      <c r="B26" s="55" t="s">
        <v>47</v>
      </c>
      <c r="C26" s="58" t="s">
        <v>86</v>
      </c>
      <c r="D26" s="57">
        <v>0.04</v>
      </c>
    </row>
    <row r="27" spans="1:4" ht="18" x14ac:dyDescent="0.25">
      <c r="B27" s="55" t="s">
        <v>48</v>
      </c>
      <c r="C27" s="58" t="s">
        <v>81</v>
      </c>
      <c r="D27" s="60">
        <v>8</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51"/>
  <sheetViews>
    <sheetView workbookViewId="0">
      <selection activeCell="D1" sqref="D1"/>
    </sheetView>
  </sheetViews>
  <sheetFormatPr defaultRowHeight="15" x14ac:dyDescent="0.25"/>
  <cols>
    <col min="1" max="1" width="5.28515625" style="22" customWidth="1"/>
    <col min="2" max="4" width="9.140625" style="22"/>
    <col min="5" max="5" width="23.28515625" style="22" customWidth="1"/>
    <col min="6" max="16384" width="9.140625" style="22"/>
  </cols>
  <sheetData>
    <row r="2" spans="1:8" x14ac:dyDescent="0.25">
      <c r="A2" s="43" t="s">
        <v>8</v>
      </c>
    </row>
    <row r="3" spans="1:8" x14ac:dyDescent="0.25">
      <c r="A3" s="43"/>
    </row>
    <row r="4" spans="1:8" x14ac:dyDescent="0.25">
      <c r="B4" s="22" t="s">
        <v>9</v>
      </c>
      <c r="D4" s="51" t="s">
        <v>2</v>
      </c>
    </row>
    <row r="7" spans="1:8" x14ac:dyDescent="0.25">
      <c r="A7" s="43" t="s">
        <v>10</v>
      </c>
    </row>
    <row r="9" spans="1:8" ht="18" x14ac:dyDescent="0.25">
      <c r="B9" s="22" t="s">
        <v>11</v>
      </c>
      <c r="D9" s="44" t="s">
        <v>13</v>
      </c>
      <c r="E9" s="45" t="s">
        <v>87</v>
      </c>
      <c r="G9" s="44" t="s">
        <v>13</v>
      </c>
      <c r="H9" s="46">
        <f>'Available Data'!D5/(1+'Available Data'!D4)+'Available Data'!D6/(1+'Available Data'!D4)^2+('Available Data'!D7+'Available Data'!D8)/(1+'Available Data'!D4)^3</f>
        <v>124.09934969262812</v>
      </c>
    </row>
    <row r="11" spans="1:8" x14ac:dyDescent="0.25">
      <c r="B11" s="22" t="s">
        <v>9</v>
      </c>
      <c r="D11" s="51" t="s">
        <v>1</v>
      </c>
    </row>
    <row r="14" spans="1:8" x14ac:dyDescent="0.25">
      <c r="A14" s="43" t="s">
        <v>12</v>
      </c>
    </row>
    <row r="16" spans="1:8" x14ac:dyDescent="0.25">
      <c r="B16" s="22" t="s">
        <v>9</v>
      </c>
      <c r="D16" s="51" t="s">
        <v>1</v>
      </c>
    </row>
    <row r="19" spans="1:10" x14ac:dyDescent="0.25">
      <c r="A19" s="43" t="s">
        <v>14</v>
      </c>
    </row>
    <row r="20" spans="1:10" x14ac:dyDescent="0.25">
      <c r="A20" s="43"/>
    </row>
    <row r="21" spans="1:10" x14ac:dyDescent="0.25">
      <c r="B21" s="22" t="s">
        <v>38</v>
      </c>
    </row>
    <row r="22" spans="1:10" ht="18" x14ac:dyDescent="0.25">
      <c r="B22" s="22" t="s">
        <v>33</v>
      </c>
      <c r="D22" s="44" t="s">
        <v>13</v>
      </c>
      <c r="E22" s="45" t="s">
        <v>88</v>
      </c>
      <c r="G22" s="44" t="s">
        <v>13</v>
      </c>
      <c r="H22" s="46">
        <f>'Available Data'!D16-'Available Data'!D15/'Available Data'!D14</f>
        <v>28</v>
      </c>
    </row>
    <row r="23" spans="1:10" x14ac:dyDescent="0.25">
      <c r="D23" s="44"/>
      <c r="E23" s="31"/>
      <c r="G23" s="44"/>
      <c r="H23" s="46"/>
    </row>
    <row r="24" spans="1:10" x14ac:dyDescent="0.25">
      <c r="B24" s="22" t="s">
        <v>34</v>
      </c>
      <c r="D24" s="44" t="s">
        <v>13</v>
      </c>
      <c r="E24" s="31">
        <f>'Available Data'!D16/'Available Data'!D15</f>
        <v>13.5</v>
      </c>
      <c r="G24" s="44"/>
      <c r="H24" s="46"/>
    </row>
    <row r="25" spans="1:10" x14ac:dyDescent="0.25">
      <c r="D25" s="44"/>
      <c r="E25" s="31"/>
      <c r="G25" s="44"/>
      <c r="H25" s="46"/>
    </row>
    <row r="26" spans="1:10" x14ac:dyDescent="0.25">
      <c r="B26" s="22" t="s">
        <v>35</v>
      </c>
      <c r="D26" s="44" t="s">
        <v>13</v>
      </c>
      <c r="E26" s="31">
        <f>H22/'Available Data'!D15</f>
        <v>3.5</v>
      </c>
      <c r="G26" s="44"/>
      <c r="H26" s="46"/>
    </row>
    <row r="27" spans="1:10" x14ac:dyDescent="0.25">
      <c r="D27" s="44"/>
      <c r="E27" s="31"/>
      <c r="G27" s="44"/>
      <c r="H27" s="46"/>
    </row>
    <row r="28" spans="1:10" x14ac:dyDescent="0.25">
      <c r="B28" s="22" t="s">
        <v>36</v>
      </c>
      <c r="D28" s="44"/>
      <c r="E28" s="47"/>
      <c r="G28" s="44" t="s">
        <v>13</v>
      </c>
      <c r="H28" s="48" t="s">
        <v>37</v>
      </c>
      <c r="I28" s="49" t="s">
        <v>13</v>
      </c>
      <c r="J28" s="23">
        <f>E26/E24</f>
        <v>0.25925925925925924</v>
      </c>
    </row>
    <row r="30" spans="1:10" x14ac:dyDescent="0.25">
      <c r="B30" s="22" t="s">
        <v>9</v>
      </c>
      <c r="D30" s="51" t="s">
        <v>3</v>
      </c>
    </row>
    <row r="33" spans="1:10" x14ac:dyDescent="0.25">
      <c r="A33" s="43" t="s">
        <v>15</v>
      </c>
    </row>
    <row r="35" spans="1:10" ht="18" x14ac:dyDescent="0.25">
      <c r="B35" s="22" t="s">
        <v>49</v>
      </c>
      <c r="G35" s="44" t="s">
        <v>13</v>
      </c>
      <c r="H35" s="45" t="s">
        <v>89</v>
      </c>
      <c r="I35" s="49" t="s">
        <v>13</v>
      </c>
      <c r="J35" s="46">
        <f>'Available Data'!D22*(1+'Available Data'!D23)^'Available Data'!D24</f>
        <v>2.9574575999999997</v>
      </c>
    </row>
    <row r="37" spans="1:10" ht="18" x14ac:dyDescent="0.25">
      <c r="B37" s="22" t="s">
        <v>50</v>
      </c>
      <c r="G37" s="44" t="s">
        <v>13</v>
      </c>
      <c r="H37" s="45" t="s">
        <v>90</v>
      </c>
      <c r="I37" s="49" t="s">
        <v>13</v>
      </c>
      <c r="J37" s="46">
        <f>(1+'Available Data'!D26)*J35</f>
        <v>3.0757559039999998</v>
      </c>
    </row>
    <row r="39" spans="1:10" ht="18" x14ac:dyDescent="0.25">
      <c r="B39" s="22" t="s">
        <v>51</v>
      </c>
      <c r="G39" s="44" t="s">
        <v>13</v>
      </c>
      <c r="H39" s="45" t="s">
        <v>91</v>
      </c>
      <c r="I39" s="49" t="s">
        <v>13</v>
      </c>
      <c r="J39" s="46">
        <f>'Available Data'!D25*J37</f>
        <v>0.92272677119999991</v>
      </c>
    </row>
    <row r="41" spans="1:10" ht="18" x14ac:dyDescent="0.25">
      <c r="B41" s="22" t="s">
        <v>52</v>
      </c>
      <c r="G41" s="44" t="s">
        <v>13</v>
      </c>
      <c r="H41" s="45" t="s">
        <v>92</v>
      </c>
      <c r="I41" s="49" t="s">
        <v>13</v>
      </c>
      <c r="J41" s="46">
        <f>J39/('Available Data'!D21-'Available Data'!D26)</f>
        <v>11.534084640000001</v>
      </c>
    </row>
    <row r="42" spans="1:10" x14ac:dyDescent="0.25">
      <c r="D42" s="44"/>
      <c r="E42" s="45"/>
      <c r="G42" s="44"/>
      <c r="H42" s="50"/>
    </row>
    <row r="43" spans="1:10" ht="18" x14ac:dyDescent="0.25">
      <c r="B43" s="22" t="s">
        <v>11</v>
      </c>
      <c r="D43" s="44"/>
      <c r="E43" s="31"/>
      <c r="G43" s="44" t="s">
        <v>13</v>
      </c>
      <c r="H43" s="45" t="s">
        <v>93</v>
      </c>
      <c r="I43" s="49" t="s">
        <v>13</v>
      </c>
      <c r="J43" s="46">
        <f>J41/(1+'Available Data'!D21)^'Available Data'!D24</f>
        <v>8.2097336233600569</v>
      </c>
    </row>
    <row r="44" spans="1:10" x14ac:dyDescent="0.25">
      <c r="D44" s="44"/>
      <c r="E44" s="31"/>
      <c r="G44" s="44"/>
      <c r="H44" s="50"/>
    </row>
    <row r="46" spans="1:10" x14ac:dyDescent="0.25">
      <c r="B46" s="22" t="s">
        <v>9</v>
      </c>
      <c r="D46" s="51" t="s">
        <v>2</v>
      </c>
    </row>
    <row r="49" spans="1:4" x14ac:dyDescent="0.25">
      <c r="A49" s="43" t="s">
        <v>16</v>
      </c>
    </row>
    <row r="51" spans="1:4" x14ac:dyDescent="0.25">
      <c r="B51" s="22" t="s">
        <v>9</v>
      </c>
      <c r="D51" s="51" t="s">
        <v>2</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vt:lpstr>
      <vt:lpstr>Question</vt:lpstr>
      <vt:lpstr>Available Data</vt:lpstr>
      <vt:lpstr>Solution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2013-01-17T09:43:59Z</dcterms:modified>
</cp:coreProperties>
</file>